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diak\Desktop\GD\Jun26\Comparison\"/>
    </mc:Choice>
  </mc:AlternateContent>
  <xr:revisionPtr revIDLastSave="0" documentId="13_ncr:1_{98D6BD56-657B-4E1F-A1DA-A96941670D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Δ_26_vs_25_Jun26" sheetId="1" r:id="rId1"/>
  </sheets>
  <definedNames>
    <definedName name="_xlnm.Print_Area" localSheetId="0">Δ_26_vs_25_Jun26!$A$1:$K$73</definedName>
    <definedName name="_xlnm.Print_Titles" localSheetId="0">Δ_26_vs_25_Jun26!$1:$7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7" i="1" l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K66" i="1"/>
  <c r="J66" i="1"/>
  <c r="G66" i="1"/>
  <c r="F66" i="1"/>
  <c r="D66" i="1"/>
  <c r="K65" i="1"/>
  <c r="J65" i="1"/>
  <c r="G65" i="1"/>
  <c r="F65" i="1"/>
  <c r="D65" i="1"/>
  <c r="K64" i="1"/>
  <c r="J64" i="1"/>
  <c r="G64" i="1"/>
  <c r="F64" i="1"/>
  <c r="D64" i="1"/>
  <c r="K59" i="1"/>
  <c r="J59" i="1"/>
  <c r="G59" i="1"/>
  <c r="F59" i="1"/>
  <c r="D59" i="1"/>
  <c r="K62" i="1"/>
  <c r="J62" i="1"/>
  <c r="G62" i="1"/>
  <c r="F62" i="1"/>
  <c r="D62" i="1"/>
  <c r="K69" i="1"/>
  <c r="J69" i="1"/>
  <c r="G69" i="1"/>
  <c r="F69" i="1"/>
  <c r="D69" i="1"/>
  <c r="K63" i="1"/>
  <c r="J63" i="1"/>
  <c r="G63" i="1"/>
  <c r="F63" i="1"/>
  <c r="D63" i="1"/>
  <c r="K61" i="1"/>
  <c r="J61" i="1"/>
  <c r="G61" i="1"/>
  <c r="F61" i="1"/>
  <c r="D61" i="1"/>
  <c r="K73" i="1"/>
  <c r="J73" i="1"/>
  <c r="G73" i="1"/>
  <c r="F73" i="1"/>
  <c r="D73" i="1"/>
  <c r="K72" i="1"/>
  <c r="J72" i="1"/>
  <c r="G72" i="1"/>
  <c r="F72" i="1"/>
  <c r="D72" i="1"/>
  <c r="K60" i="1"/>
  <c r="J60" i="1"/>
  <c r="G60" i="1"/>
  <c r="F60" i="1"/>
  <c r="D60" i="1"/>
  <c r="K58" i="1"/>
  <c r="J58" i="1"/>
  <c r="G58" i="1"/>
  <c r="F58" i="1"/>
  <c r="D58" i="1"/>
  <c r="K57" i="1"/>
  <c r="J57" i="1"/>
  <c r="G57" i="1"/>
  <c r="F57" i="1"/>
  <c r="D57" i="1"/>
  <c r="K56" i="1"/>
  <c r="J56" i="1"/>
  <c r="G56" i="1"/>
  <c r="F56" i="1"/>
  <c r="D56" i="1"/>
  <c r="K47" i="1"/>
  <c r="J47" i="1"/>
  <c r="G47" i="1"/>
  <c r="F47" i="1"/>
  <c r="D47" i="1"/>
  <c r="K46" i="1"/>
  <c r="J46" i="1"/>
  <c r="G46" i="1"/>
  <c r="F46" i="1"/>
  <c r="D46" i="1"/>
  <c r="K70" i="1"/>
  <c r="J70" i="1"/>
  <c r="G70" i="1"/>
  <c r="F70" i="1"/>
  <c r="D70" i="1"/>
  <c r="K68" i="1"/>
  <c r="J68" i="1"/>
  <c r="G68" i="1"/>
  <c r="F68" i="1"/>
  <c r="D68" i="1"/>
  <c r="K67" i="1"/>
  <c r="J67" i="1"/>
  <c r="G67" i="1"/>
  <c r="F67" i="1"/>
  <c r="D67" i="1"/>
  <c r="K71" i="1"/>
  <c r="J71" i="1"/>
  <c r="G71" i="1"/>
  <c r="F71" i="1"/>
  <c r="D71" i="1"/>
  <c r="K55" i="1"/>
  <c r="J55" i="1"/>
  <c r="G55" i="1"/>
  <c r="F55" i="1"/>
  <c r="D55" i="1"/>
  <c r="K54" i="1"/>
  <c r="J54" i="1"/>
  <c r="G54" i="1"/>
  <c r="F54" i="1"/>
  <c r="D54" i="1"/>
  <c r="K53" i="1"/>
  <c r="J53" i="1"/>
  <c r="G53" i="1"/>
  <c r="F53" i="1"/>
  <c r="D53" i="1"/>
  <c r="H7" i="1" l="1"/>
  <c r="K52" i="1" l="1"/>
  <c r="J52" i="1"/>
  <c r="G52" i="1"/>
  <c r="F52" i="1"/>
  <c r="D52" i="1"/>
  <c r="K51" i="1"/>
  <c r="J51" i="1"/>
  <c r="G51" i="1"/>
  <c r="F51" i="1"/>
  <c r="D51" i="1"/>
  <c r="K50" i="1"/>
  <c r="J50" i="1"/>
  <c r="G50" i="1"/>
  <c r="F50" i="1"/>
  <c r="D50" i="1"/>
  <c r="K49" i="1"/>
  <c r="J49" i="1"/>
  <c r="G49" i="1"/>
  <c r="F49" i="1"/>
  <c r="D49" i="1"/>
  <c r="K48" i="1"/>
  <c r="J48" i="1"/>
  <c r="G48" i="1"/>
  <c r="F48" i="1"/>
  <c r="D48" i="1"/>
  <c r="I7" i="1" l="1"/>
  <c r="K43" i="1"/>
  <c r="J43" i="1"/>
  <c r="G43" i="1" l="1"/>
  <c r="F43" i="1"/>
  <c r="E7" i="1"/>
  <c r="D43" i="1"/>
  <c r="C7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4" i="1"/>
  <c r="D45" i="1"/>
  <c r="D10" i="1"/>
  <c r="D11" i="1"/>
  <c r="D12" i="1"/>
  <c r="D13" i="1"/>
  <c r="D9" i="1"/>
  <c r="D8" i="1"/>
  <c r="K28" i="1"/>
  <c r="J28" i="1"/>
  <c r="G28" i="1"/>
  <c r="F28" i="1"/>
  <c r="G8" i="1"/>
  <c r="K13" i="1" l="1"/>
  <c r="J13" i="1"/>
  <c r="G13" i="1"/>
  <c r="F13" i="1"/>
  <c r="J10" i="1" l="1"/>
  <c r="J11" i="1"/>
  <c r="J12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4" i="1"/>
  <c r="J45" i="1"/>
  <c r="J9" i="1"/>
  <c r="J8" i="1"/>
  <c r="F10" i="1"/>
  <c r="F11" i="1"/>
  <c r="F12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4" i="1"/>
  <c r="F45" i="1"/>
  <c r="F9" i="1"/>
  <c r="F8" i="1"/>
  <c r="G10" i="1"/>
  <c r="G11" i="1"/>
  <c r="G12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4" i="1"/>
  <c r="G45" i="1"/>
  <c r="G9" i="1"/>
  <c r="K34" i="1" l="1"/>
  <c r="K45" i="1"/>
  <c r="K30" i="1" l="1"/>
  <c r="K44" i="1"/>
  <c r="K10" i="1" l="1"/>
  <c r="K8" i="1"/>
  <c r="K12" i="1"/>
  <c r="K22" i="1"/>
  <c r="K14" i="1"/>
  <c r="K11" i="1"/>
  <c r="K23" i="1"/>
  <c r="K19" i="1"/>
  <c r="K20" i="1"/>
  <c r="K26" i="1"/>
  <c r="K29" i="1"/>
  <c r="K15" i="1"/>
  <c r="K17" i="1"/>
  <c r="K16" i="1"/>
  <c r="K32" i="1"/>
  <c r="K25" i="1"/>
  <c r="K24" i="1"/>
  <c r="K18" i="1"/>
  <c r="K21" i="1"/>
  <c r="K27" i="1"/>
  <c r="K35" i="1"/>
  <c r="K31" i="1"/>
  <c r="K36" i="1"/>
  <c r="K33" i="1"/>
  <c r="K39" i="1"/>
  <c r="K37" i="1"/>
  <c r="K41" i="1"/>
  <c r="K40" i="1"/>
  <c r="K38" i="1"/>
  <c r="K42" i="1"/>
  <c r="K7" i="1" l="1"/>
  <c r="G7" i="1" l="1"/>
  <c r="K9" i="1" l="1"/>
  <c r="K6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l="1"/>
  <c r="A45" i="1" s="1"/>
  <c r="A46" i="1" s="1"/>
  <c r="A47" i="1" s="1"/>
  <c r="A48" i="1" s="1"/>
  <c r="A49" i="1" s="1"/>
  <c r="A50" i="1" s="1"/>
  <c r="A51" i="1" s="1"/>
  <c r="A52" i="1" l="1"/>
  <c r="A53" i="1" s="1"/>
  <c r="A54" i="1" s="1"/>
  <c r="A55" i="1" s="1"/>
  <c r="A56" i="1" s="1"/>
</calcChain>
</file>

<file path=xl/sharedStrings.xml><?xml version="1.0" encoding="utf-8"?>
<sst xmlns="http://schemas.openxmlformats.org/spreadsheetml/2006/main" count="78" uniqueCount="78">
  <si>
    <t>YTD</t>
  </si>
  <si>
    <t>Brand</t>
  </si>
  <si>
    <t>Rank</t>
  </si>
  <si>
    <t>TOTAL</t>
  </si>
  <si>
    <t>TOYOTA</t>
  </si>
  <si>
    <t>VOLKSWAGEN</t>
  </si>
  <si>
    <t>NISSAN</t>
  </si>
  <si>
    <t>OPEL</t>
  </si>
  <si>
    <t>PEUGEOT</t>
  </si>
  <si>
    <t>SUZUKI</t>
  </si>
  <si>
    <t>MERCEDES</t>
  </si>
  <si>
    <t>FIAT</t>
  </si>
  <si>
    <t>FORD</t>
  </si>
  <si>
    <t>HYUNDAI</t>
  </si>
  <si>
    <t>RENAULT</t>
  </si>
  <si>
    <t>AUDI</t>
  </si>
  <si>
    <t>BMW</t>
  </si>
  <si>
    <t>SKODA</t>
  </si>
  <si>
    <t>VOLVO</t>
  </si>
  <si>
    <t>SEAT</t>
  </si>
  <si>
    <t>MINI</t>
  </si>
  <si>
    <t>SMART</t>
  </si>
  <si>
    <t>JEEP</t>
  </si>
  <si>
    <t>HONDA</t>
  </si>
  <si>
    <t>ALFA ROMEO</t>
  </si>
  <si>
    <t>DACIA</t>
  </si>
  <si>
    <t>MITSUBISHI</t>
  </si>
  <si>
    <t>LEXUS</t>
  </si>
  <si>
    <t>LAND ROVER</t>
  </si>
  <si>
    <t>SUBARU</t>
  </si>
  <si>
    <t>PORSCHE</t>
  </si>
  <si>
    <t>ABARTH</t>
  </si>
  <si>
    <t>JAGUAR</t>
  </si>
  <si>
    <t>MAZDA</t>
  </si>
  <si>
    <t>TESLA</t>
  </si>
  <si>
    <t>CUPRA</t>
  </si>
  <si>
    <t xml:space="preserve">ΤΑΞΙΝΟΜΗΣΕΙΣ ΕΠΙΒΑΤΙΚΩΝ ΟΧΗΜΑΤΩΝ </t>
  </si>
  <si>
    <t xml:space="preserve">PASSENGER CAR'S REGISTRATIONS </t>
  </si>
  <si>
    <t>MASERATI</t>
  </si>
  <si>
    <t>KIA</t>
  </si>
  <si>
    <t>CITROEN/DS</t>
  </si>
  <si>
    <t>LEAPMOTOR</t>
  </si>
  <si>
    <t>MG</t>
  </si>
  <si>
    <t>VOYAH</t>
  </si>
  <si>
    <t>BENTLEY</t>
  </si>
  <si>
    <t>BYD</t>
  </si>
  <si>
    <t>LYNK &amp; CO</t>
  </si>
  <si>
    <t>FERRARI</t>
  </si>
  <si>
    <t>DFSK</t>
  </si>
  <si>
    <t>KERABOSS</t>
  </si>
  <si>
    <t>KGM</t>
  </si>
  <si>
    <t>OMODA</t>
  </si>
  <si>
    <t>JAECOO</t>
  </si>
  <si>
    <t>CAPRON</t>
  </si>
  <si>
    <t>XPENG</t>
  </si>
  <si>
    <t>CHERY</t>
  </si>
  <si>
    <t>MOKE</t>
  </si>
  <si>
    <t>GEELY</t>
  </si>
  <si>
    <t>DONGFENG</t>
  </si>
  <si>
    <t>NIO</t>
  </si>
  <si>
    <t>CHANGAN</t>
  </si>
  <si>
    <t>ZEEKR</t>
  </si>
  <si>
    <t>AION</t>
  </si>
  <si>
    <t>SWM</t>
  </si>
  <si>
    <t>% D26/25</t>
  </si>
  <si>
    <t>LAMBORGHINI</t>
  </si>
  <si>
    <t>LOTUS</t>
  </si>
  <si>
    <t>ROLLS ROYCE</t>
  </si>
  <si>
    <t>INEOS</t>
  </si>
  <si>
    <t>YUDO</t>
  </si>
  <si>
    <t>Jun. '26 -YTD</t>
  </si>
  <si>
    <t>Jun. '26</t>
  </si>
  <si>
    <t>Jun. '25</t>
  </si>
  <si>
    <t>Jun. '26 - YtD</t>
  </si>
  <si>
    <t>Jun. '25 - YtD</t>
  </si>
  <si>
    <t>JMEV</t>
  </si>
  <si>
    <t>ASTON MARTIN</t>
  </si>
  <si>
    <t>SERES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</si>
</sst>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\(#\)"/>
  </numFmts>
  <fonts count="12" x14ac:knownFonts="1">
    <font>
      <sz val="10"/>
      <name val="Arial Greek"/>
      <charset val="161"/>
    </font>
    <font>
      <sz val="10"/>
      <color indexed="8"/>
      <name val="MS Sans Serif"/>
      <family val="2"/>
      <charset val="161"/>
    </font>
    <font>
      <sz val="10"/>
      <name val="Arial Greek"/>
      <charset val="161"/>
    </font>
    <font>
      <sz val="8.5"/>
      <color indexed="8"/>
      <name val="Calibri"/>
      <family val="2"/>
      <charset val="161"/>
      <scheme val="minor"/>
    </font>
    <font>
      <b/>
      <sz val="8.5"/>
      <color indexed="8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  <font>
      <sz val="10"/>
      <color indexed="8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i/>
      <sz val="10"/>
      <color indexed="8"/>
      <name val="Calibri"/>
      <family val="2"/>
      <charset val="161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0" fontId="11" fillId="0" borderId="0"/>
  </cellStyleXfs>
  <cellXfs count="47">
    <xf numFmtId="0" fontId="0" fillId="0" borderId="0" xfId="0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5" fillId="3" borderId="0" xfId="2" applyFont="1" applyFill="1" applyAlignment="1">
      <alignment horizontal="left" vertical="center"/>
    </xf>
    <xf numFmtId="0" fontId="4" fillId="3" borderId="0" xfId="2" applyFont="1" applyFill="1" applyAlignment="1">
      <alignment horizontal="centerContinuous" vertical="center"/>
    </xf>
    <xf numFmtId="0" fontId="3" fillId="3" borderId="0" xfId="2" applyFont="1" applyFill="1" applyAlignment="1">
      <alignment horizontal="left" vertical="center"/>
    </xf>
    <xf numFmtId="0" fontId="9" fillId="3" borderId="2" xfId="3" applyFont="1" applyFill="1" applyBorder="1" applyAlignment="1">
      <alignment vertical="center"/>
    </xf>
    <xf numFmtId="0" fontId="5" fillId="3" borderId="3" xfId="2" applyFont="1" applyFill="1" applyBorder="1" applyAlignment="1">
      <alignment horizontal="center" vertical="center" wrapText="1"/>
    </xf>
    <xf numFmtId="164" fontId="6" fillId="3" borderId="4" xfId="1" applyNumberFormat="1" applyFont="1" applyFill="1" applyBorder="1" applyAlignment="1">
      <alignment horizontal="right" vertical="center"/>
    </xf>
    <xf numFmtId="17" fontId="5" fillId="2" borderId="1" xfId="2" applyNumberFormat="1" applyFont="1" applyFill="1" applyBorder="1" applyAlignment="1">
      <alignment horizontal="center" vertical="center"/>
    </xf>
    <xf numFmtId="165" fontId="10" fillId="3" borderId="7" xfId="2" applyNumberFormat="1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 vertical="center" wrapText="1"/>
    </xf>
    <xf numFmtId="0" fontId="9" fillId="3" borderId="12" xfId="3" applyFont="1" applyFill="1" applyBorder="1" applyAlignment="1">
      <alignment horizontal="left" vertical="center"/>
    </xf>
    <xf numFmtId="164" fontId="6" fillId="3" borderId="13" xfId="1" applyNumberFormat="1" applyFont="1" applyFill="1" applyBorder="1" applyAlignment="1">
      <alignment horizontal="right" vertical="center"/>
    </xf>
    <xf numFmtId="3" fontId="6" fillId="2" borderId="10" xfId="0" applyNumberFormat="1" applyFont="1" applyFill="1" applyBorder="1" applyAlignment="1">
      <alignment horizontal="center" vertical="center" wrapText="1"/>
    </xf>
    <xf numFmtId="165" fontId="10" fillId="3" borderId="15" xfId="2" applyNumberFormat="1" applyFont="1" applyFill="1" applyBorder="1" applyAlignment="1">
      <alignment horizontal="center" vertical="center"/>
    </xf>
    <xf numFmtId="164" fontId="6" fillId="3" borderId="11" xfId="1" applyNumberFormat="1" applyFont="1" applyFill="1" applyBorder="1" applyAlignment="1">
      <alignment horizontal="right" vertical="center"/>
    </xf>
    <xf numFmtId="3" fontId="6" fillId="2" borderId="5" xfId="0" applyNumberFormat="1" applyFont="1" applyFill="1" applyBorder="1" applyAlignment="1">
      <alignment horizontal="center" vertical="center" wrapText="1"/>
    </xf>
    <xf numFmtId="165" fontId="10" fillId="3" borderId="16" xfId="2" applyNumberFormat="1" applyFont="1" applyFill="1" applyBorder="1" applyAlignment="1">
      <alignment horizontal="center" vertical="center"/>
    </xf>
    <xf numFmtId="165" fontId="10" fillId="3" borderId="13" xfId="2" applyNumberFormat="1" applyFont="1" applyFill="1" applyBorder="1" applyAlignment="1">
      <alignment horizontal="center" vertical="center"/>
    </xf>
    <xf numFmtId="164" fontId="5" fillId="3" borderId="14" xfId="1" applyNumberFormat="1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 wrapText="1"/>
    </xf>
    <xf numFmtId="3" fontId="7" fillId="3" borderId="5" xfId="0" applyNumberFormat="1" applyFont="1" applyFill="1" applyBorder="1" applyAlignment="1">
      <alignment horizontal="center" vertical="center" wrapText="1"/>
    </xf>
    <xf numFmtId="164" fontId="6" fillId="3" borderId="16" xfId="1" applyNumberFormat="1" applyFont="1" applyFill="1" applyBorder="1" applyAlignment="1">
      <alignment horizontal="right" vertical="center"/>
    </xf>
    <xf numFmtId="3" fontId="5" fillId="2" borderId="8" xfId="2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vertical="center" wrapText="1"/>
    </xf>
    <xf numFmtId="0" fontId="5" fillId="2" borderId="19" xfId="2" applyFont="1" applyFill="1" applyBorder="1" applyAlignment="1">
      <alignment horizontal="center" vertical="center"/>
    </xf>
    <xf numFmtId="0" fontId="5" fillId="2" borderId="20" xfId="2" applyFont="1" applyFill="1" applyBorder="1" applyAlignment="1">
      <alignment horizontal="center" vertical="center"/>
    </xf>
    <xf numFmtId="0" fontId="6" fillId="2" borderId="17" xfId="2" applyFont="1" applyFill="1" applyBorder="1" applyAlignment="1">
      <alignment horizontal="center" vertical="center"/>
    </xf>
    <xf numFmtId="0" fontId="6" fillId="2" borderId="18" xfId="2" applyFont="1" applyFill="1" applyBorder="1" applyAlignment="1">
      <alignment horizontal="center" vertical="center"/>
    </xf>
    <xf numFmtId="3" fontId="6" fillId="3" borderId="15" xfId="0" applyNumberFormat="1" applyFont="1" applyFill="1" applyBorder="1" applyAlignment="1">
      <alignment horizontal="center" vertical="center" wrapText="1"/>
    </xf>
    <xf numFmtId="3" fontId="6" fillId="3" borderId="7" xfId="0" applyNumberFormat="1" applyFont="1" applyFill="1" applyBorder="1" applyAlignment="1">
      <alignment horizontal="center" vertical="center" wrapText="1"/>
    </xf>
    <xf numFmtId="165" fontId="10" fillId="3" borderId="23" xfId="2" applyNumberFormat="1" applyFont="1" applyFill="1" applyBorder="1" applyAlignment="1">
      <alignment horizontal="center" vertical="center"/>
    </xf>
    <xf numFmtId="3" fontId="6" fillId="3" borderId="21" xfId="0" applyNumberFormat="1" applyFont="1" applyFill="1" applyBorder="1" applyAlignment="1">
      <alignment horizontal="center" vertical="center" wrapText="1"/>
    </xf>
    <xf numFmtId="165" fontId="10" fillId="3" borderId="24" xfId="2" applyNumberFormat="1" applyFont="1" applyFill="1" applyBorder="1" applyAlignment="1">
      <alignment horizontal="center" vertical="center"/>
    </xf>
    <xf numFmtId="164" fontId="6" fillId="3" borderId="23" xfId="1" applyNumberFormat="1" applyFont="1" applyFill="1" applyBorder="1" applyAlignment="1">
      <alignment horizontal="right" vertical="center"/>
    </xf>
    <xf numFmtId="3" fontId="6" fillId="2" borderId="21" xfId="0" applyNumberFormat="1" applyFont="1" applyFill="1" applyBorder="1" applyAlignment="1">
      <alignment horizontal="center" vertical="center" wrapText="1"/>
    </xf>
    <xf numFmtId="164" fontId="6" fillId="3" borderId="22" xfId="1" applyNumberFormat="1" applyFont="1" applyFill="1" applyBorder="1" applyAlignment="1">
      <alignment horizontal="right" vertical="center"/>
    </xf>
    <xf numFmtId="0" fontId="6" fillId="2" borderId="25" xfId="2" applyFont="1" applyFill="1" applyBorder="1" applyAlignment="1">
      <alignment horizontal="center" vertical="center"/>
    </xf>
    <xf numFmtId="3" fontId="6" fillId="3" borderId="24" xfId="0" applyNumberFormat="1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vertical="center" wrapText="1"/>
    </xf>
    <xf numFmtId="3" fontId="5" fillId="3" borderId="8" xfId="2" applyNumberFormat="1" applyFont="1" applyFill="1" applyBorder="1" applyAlignment="1">
      <alignment horizontal="center" vertical="center"/>
    </xf>
    <xf numFmtId="3" fontId="5" fillId="3" borderId="9" xfId="2" applyNumberFormat="1" applyFont="1" applyFill="1" applyBorder="1" applyAlignment="1">
      <alignment horizontal="center" vertical="center"/>
    </xf>
    <xf numFmtId="0" fontId="8" fillId="3" borderId="0" xfId="2" applyFont="1" applyFill="1" applyAlignment="1">
      <alignment horizontal="center" vertical="center" wrapText="1"/>
    </xf>
    <xf numFmtId="17" fontId="5" fillId="3" borderId="1" xfId="2" applyNumberFormat="1" applyFont="1" applyFill="1" applyBorder="1" applyAlignment="1">
      <alignment horizontal="center" vertical="center"/>
    </xf>
    <xf numFmtId="17" fontId="5" fillId="3" borderId="6" xfId="2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4" xr:uid="{20467595-1643-4675-9B97-378431A6DB2A}"/>
    <cellStyle name="Percent" xfId="1" builtinId="5"/>
    <cellStyle name="Βασικό_1998-12-b" xfId="3" xr:uid="{00000000-0005-0000-0000-000002000000}"/>
    <cellStyle name="Βασικό_COMPARISON98_97" xfId="2" xr:uid="{00000000-0005-0000-0000-000003000000}"/>
  </cellStyles>
  <dxfs count="1"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40004</xdr:colOff>
      <xdr:row>0</xdr:row>
      <xdr:rowOff>32150</xdr:rowOff>
    </xdr:from>
    <xdr:to>
      <xdr:col>11</xdr:col>
      <xdr:colOff>104</xdr:colOff>
      <xdr:row>3</xdr:row>
      <xdr:rowOff>207275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9804" y="32150"/>
          <a:ext cx="684000" cy="1074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98626667073579"/>
  </sheetPr>
  <dimension ref="A1:K73"/>
  <sheetViews>
    <sheetView tabSelected="1" zoomScaleNormal="100" zoomScaleSheetLayoutView="100" workbookViewId="0">
      <selection activeCell="A2" sqref="A2"/>
    </sheetView>
  </sheetViews>
  <sheetFormatPr defaultColWidth="9.140625" defaultRowHeight="11.25" x14ac:dyDescent="0.2"/>
  <cols>
    <col min="1" max="1" width="8.7109375" style="1" customWidth="1"/>
    <col min="2" max="2" width="18.7109375" style="1" customWidth="1"/>
    <col min="3" max="3" width="7.7109375" style="1" customWidth="1"/>
    <col min="4" max="4" width="5.7109375" style="1" customWidth="1"/>
    <col min="5" max="5" width="7.7109375" style="1" customWidth="1"/>
    <col min="6" max="6" width="5.7109375" style="1" customWidth="1"/>
    <col min="7" max="7" width="10.7109375" style="1" customWidth="1"/>
    <col min="8" max="8" width="14.7109375" style="1" customWidth="1"/>
    <col min="9" max="9" width="7.7109375" style="1" customWidth="1"/>
    <col min="10" max="10" width="5.7109375" style="2" customWidth="1"/>
    <col min="11" max="11" width="10.7109375" style="1" customWidth="1"/>
    <col min="12" max="12" width="9.140625" style="1"/>
    <col min="13" max="13" width="13.7109375" style="1" bestFit="1" customWidth="1"/>
    <col min="14" max="16384" width="9.140625" style="1"/>
  </cols>
  <sheetData>
    <row r="1" spans="1:11" ht="37.5" customHeight="1" x14ac:dyDescent="0.2"/>
    <row r="2" spans="1:11" ht="15" customHeight="1" x14ac:dyDescent="0.2">
      <c r="A2" s="3" t="s">
        <v>70</v>
      </c>
      <c r="B2" s="4"/>
      <c r="C2" s="4"/>
      <c r="D2" s="4"/>
    </row>
    <row r="3" spans="1:11" ht="18.75" customHeight="1" x14ac:dyDescent="0.2">
      <c r="A3" s="44" t="s">
        <v>36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ht="18.75" customHeight="1" x14ac:dyDescent="0.2">
      <c r="A4" s="44" t="s">
        <v>37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1.25" customHeight="1" thickBot="1" x14ac:dyDescent="0.25">
      <c r="G5" s="2"/>
    </row>
    <row r="6" spans="1:11" ht="15" customHeight="1" x14ac:dyDescent="0.2">
      <c r="A6" s="27" t="s">
        <v>0</v>
      </c>
      <c r="B6" s="6" t="s">
        <v>1</v>
      </c>
      <c r="C6" s="45" t="s">
        <v>71</v>
      </c>
      <c r="D6" s="46"/>
      <c r="E6" s="46" t="s">
        <v>72</v>
      </c>
      <c r="F6" s="46"/>
      <c r="G6" s="7" t="s">
        <v>64</v>
      </c>
      <c r="H6" s="9" t="s">
        <v>73</v>
      </c>
      <c r="I6" s="46" t="s">
        <v>74</v>
      </c>
      <c r="J6" s="46"/>
      <c r="K6" s="7" t="str">
        <f>G6</f>
        <v>% D26/25</v>
      </c>
    </row>
    <row r="7" spans="1:11" s="5" customFormat="1" ht="15" customHeight="1" thickBot="1" x14ac:dyDescent="0.25">
      <c r="A7" s="28" t="s">
        <v>2</v>
      </c>
      <c r="B7" s="12" t="s">
        <v>3</v>
      </c>
      <c r="C7" s="42">
        <f>SUM(C8:C73)</f>
        <v>18668</v>
      </c>
      <c r="D7" s="43"/>
      <c r="E7" s="43">
        <f>SUM(E8:E73)</f>
        <v>14647</v>
      </c>
      <c r="F7" s="43"/>
      <c r="G7" s="20">
        <f>C7/E7-1</f>
        <v>0.27452720693657406</v>
      </c>
      <c r="H7" s="24">
        <f>SUM(H8:H73)</f>
        <v>83965</v>
      </c>
      <c r="I7" s="43">
        <f>SUM(I8:I73)</f>
        <v>78162</v>
      </c>
      <c r="J7" s="43"/>
      <c r="K7" s="20">
        <f>H7/I7-1</f>
        <v>7.4243238402292633E-2</v>
      </c>
    </row>
    <row r="8" spans="1:11" ht="14.45" customHeight="1" x14ac:dyDescent="0.2">
      <c r="A8" s="29">
        <v>1</v>
      </c>
      <c r="B8" s="25" t="s">
        <v>4</v>
      </c>
      <c r="C8" s="21">
        <v>3279</v>
      </c>
      <c r="D8" s="18">
        <f t="shared" ref="D8:D39" si="0">RANK(C8,$C$8:$C$73)</f>
        <v>1</v>
      </c>
      <c r="E8" s="21">
        <v>1770</v>
      </c>
      <c r="F8" s="15">
        <f t="shared" ref="F8:F39" si="1">RANK(E8,$E$8:$E$73)</f>
        <v>1</v>
      </c>
      <c r="G8" s="23">
        <f t="shared" ref="G8:G39" si="2">IF(ISERROR((C8-E8)/E8), IF(E8=0,IF(C8&gt;0,1,IF(C8=0,0,((C8-E8)/E8)))),(C8-E8)/E8)</f>
        <v>0.85254237288135593</v>
      </c>
      <c r="H8" s="14">
        <v>13161</v>
      </c>
      <c r="I8" s="31">
        <v>11647</v>
      </c>
      <c r="J8" s="15">
        <f t="shared" ref="J8:J39" si="3">RANK(I8,$I$8:$I$73)</f>
        <v>1</v>
      </c>
      <c r="K8" s="16">
        <f t="shared" ref="K8:K39" si="4">IF(ISERROR((H8-I8)/I8), IF(I8=0,IF(H8&gt;0,1,IF(H8=0,0,((H8-I8)/I8)))),(H8-I8)/I8)</f>
        <v>0.1299905555078561</v>
      </c>
    </row>
    <row r="9" spans="1:11" ht="14.45" customHeight="1" x14ac:dyDescent="0.2">
      <c r="A9" s="30">
        <f t="shared" ref="A9:A73" si="5">A8+1</f>
        <v>2</v>
      </c>
      <c r="B9" s="26" t="s">
        <v>8</v>
      </c>
      <c r="C9" s="22">
        <v>1410</v>
      </c>
      <c r="D9" s="19">
        <f t="shared" si="0"/>
        <v>2</v>
      </c>
      <c r="E9" s="22">
        <v>1241</v>
      </c>
      <c r="F9" s="10">
        <f t="shared" si="1"/>
        <v>2</v>
      </c>
      <c r="G9" s="13">
        <f t="shared" si="2"/>
        <v>0.1361804995970991</v>
      </c>
      <c r="H9" s="17">
        <v>6737</v>
      </c>
      <c r="I9" s="32">
        <v>7071</v>
      </c>
      <c r="J9" s="10">
        <f t="shared" si="3"/>
        <v>2</v>
      </c>
      <c r="K9" s="8">
        <f t="shared" si="4"/>
        <v>-4.7235185970866921E-2</v>
      </c>
    </row>
    <row r="10" spans="1:11" ht="14.45" customHeight="1" x14ac:dyDescent="0.2">
      <c r="A10" s="30">
        <f t="shared" si="5"/>
        <v>3</v>
      </c>
      <c r="B10" s="26" t="s">
        <v>9</v>
      </c>
      <c r="C10" s="22">
        <v>1346</v>
      </c>
      <c r="D10" s="19">
        <f t="shared" si="0"/>
        <v>3</v>
      </c>
      <c r="E10" s="22">
        <v>1145</v>
      </c>
      <c r="F10" s="10">
        <f t="shared" si="1"/>
        <v>3</v>
      </c>
      <c r="G10" s="13">
        <f t="shared" si="2"/>
        <v>0.17554585152838428</v>
      </c>
      <c r="H10" s="17">
        <v>5642</v>
      </c>
      <c r="I10" s="32">
        <v>5023</v>
      </c>
      <c r="J10" s="10">
        <f t="shared" si="3"/>
        <v>4</v>
      </c>
      <c r="K10" s="8">
        <f t="shared" si="4"/>
        <v>0.12323312761298029</v>
      </c>
    </row>
    <row r="11" spans="1:11" ht="14.45" customHeight="1" x14ac:dyDescent="0.2">
      <c r="A11" s="30">
        <f t="shared" si="5"/>
        <v>4</v>
      </c>
      <c r="B11" s="26" t="s">
        <v>40</v>
      </c>
      <c r="C11" s="11">
        <v>709</v>
      </c>
      <c r="D11" s="19">
        <f t="shared" si="0"/>
        <v>9</v>
      </c>
      <c r="E11" s="11">
        <v>829</v>
      </c>
      <c r="F11" s="10">
        <f t="shared" si="1"/>
        <v>5</v>
      </c>
      <c r="G11" s="13">
        <f t="shared" si="2"/>
        <v>-0.14475271411338964</v>
      </c>
      <c r="H11" s="17">
        <v>4903</v>
      </c>
      <c r="I11" s="32">
        <v>4316</v>
      </c>
      <c r="J11" s="10">
        <f t="shared" si="3"/>
        <v>6</v>
      </c>
      <c r="K11" s="8">
        <f t="shared" si="4"/>
        <v>0.13600556070435588</v>
      </c>
    </row>
    <row r="12" spans="1:11" ht="14.45" customHeight="1" x14ac:dyDescent="0.2">
      <c r="A12" s="30">
        <f t="shared" si="5"/>
        <v>5</v>
      </c>
      <c r="B12" s="26" t="s">
        <v>7</v>
      </c>
      <c r="C12" s="11">
        <v>685</v>
      </c>
      <c r="D12" s="19">
        <f t="shared" si="0"/>
        <v>10</v>
      </c>
      <c r="E12" s="11">
        <v>736</v>
      </c>
      <c r="F12" s="10">
        <f t="shared" si="1"/>
        <v>8</v>
      </c>
      <c r="G12" s="13">
        <f t="shared" si="2"/>
        <v>-6.9293478260869568E-2</v>
      </c>
      <c r="H12" s="17">
        <v>4822</v>
      </c>
      <c r="I12" s="32">
        <v>4494</v>
      </c>
      <c r="J12" s="10">
        <f t="shared" si="3"/>
        <v>5</v>
      </c>
      <c r="K12" s="8">
        <f t="shared" si="4"/>
        <v>7.2986203827325319E-2</v>
      </c>
    </row>
    <row r="13" spans="1:11" ht="14.45" customHeight="1" x14ac:dyDescent="0.2">
      <c r="A13" s="30">
        <f t="shared" si="5"/>
        <v>6</v>
      </c>
      <c r="B13" s="26" t="s">
        <v>13</v>
      </c>
      <c r="C13" s="11">
        <v>957</v>
      </c>
      <c r="D13" s="19">
        <f t="shared" si="0"/>
        <v>6</v>
      </c>
      <c r="E13" s="11">
        <v>908</v>
      </c>
      <c r="F13" s="10">
        <f t="shared" si="1"/>
        <v>4</v>
      </c>
      <c r="G13" s="13">
        <f t="shared" si="2"/>
        <v>5.3964757709251104E-2</v>
      </c>
      <c r="H13" s="17">
        <v>4581</v>
      </c>
      <c r="I13" s="32">
        <v>5349</v>
      </c>
      <c r="J13" s="10">
        <f t="shared" si="3"/>
        <v>3</v>
      </c>
      <c r="K13" s="8">
        <f t="shared" si="4"/>
        <v>-0.14357823892316321</v>
      </c>
    </row>
    <row r="14" spans="1:11" ht="14.45" customHeight="1" x14ac:dyDescent="0.2">
      <c r="A14" s="30">
        <f t="shared" si="5"/>
        <v>7</v>
      </c>
      <c r="B14" s="26" t="s">
        <v>25</v>
      </c>
      <c r="C14" s="11">
        <v>1237</v>
      </c>
      <c r="D14" s="19">
        <f t="shared" si="0"/>
        <v>4</v>
      </c>
      <c r="E14" s="11">
        <v>749</v>
      </c>
      <c r="F14" s="10">
        <f t="shared" si="1"/>
        <v>6</v>
      </c>
      <c r="G14" s="13">
        <f t="shared" si="2"/>
        <v>0.65153538050734316</v>
      </c>
      <c r="H14" s="17">
        <v>4364</v>
      </c>
      <c r="I14" s="32">
        <v>2409</v>
      </c>
      <c r="J14" s="10">
        <f t="shared" si="3"/>
        <v>12</v>
      </c>
      <c r="K14" s="8">
        <f t="shared" si="4"/>
        <v>0.81154005811540053</v>
      </c>
    </row>
    <row r="15" spans="1:11" ht="14.45" customHeight="1" x14ac:dyDescent="0.2">
      <c r="A15" s="30">
        <f t="shared" si="5"/>
        <v>8</v>
      </c>
      <c r="B15" s="26" t="s">
        <v>14</v>
      </c>
      <c r="C15" s="11">
        <v>1093</v>
      </c>
      <c r="D15" s="19">
        <f t="shared" si="0"/>
        <v>5</v>
      </c>
      <c r="E15" s="11">
        <v>496</v>
      </c>
      <c r="F15" s="10">
        <f t="shared" si="1"/>
        <v>12</v>
      </c>
      <c r="G15" s="13">
        <f t="shared" si="2"/>
        <v>1.2036290322580645</v>
      </c>
      <c r="H15" s="17">
        <v>3898</v>
      </c>
      <c r="I15" s="32">
        <v>2045</v>
      </c>
      <c r="J15" s="10">
        <f t="shared" si="3"/>
        <v>14</v>
      </c>
      <c r="K15" s="8">
        <f t="shared" si="4"/>
        <v>0.90611246943765278</v>
      </c>
    </row>
    <row r="16" spans="1:11" ht="14.45" customHeight="1" x14ac:dyDescent="0.2">
      <c r="A16" s="30">
        <f t="shared" si="5"/>
        <v>9</v>
      </c>
      <c r="B16" s="26" t="s">
        <v>16</v>
      </c>
      <c r="C16" s="11">
        <v>815</v>
      </c>
      <c r="D16" s="19">
        <f t="shared" si="0"/>
        <v>7</v>
      </c>
      <c r="E16" s="11">
        <v>700</v>
      </c>
      <c r="F16" s="10">
        <f t="shared" si="1"/>
        <v>9</v>
      </c>
      <c r="G16" s="13">
        <f t="shared" si="2"/>
        <v>0.16428571428571428</v>
      </c>
      <c r="H16" s="17">
        <v>3808</v>
      </c>
      <c r="I16" s="32">
        <v>3877</v>
      </c>
      <c r="J16" s="10">
        <f t="shared" si="3"/>
        <v>7</v>
      </c>
      <c r="K16" s="8">
        <f t="shared" si="4"/>
        <v>-1.7797265927263349E-2</v>
      </c>
    </row>
    <row r="17" spans="1:11" ht="14.45" customHeight="1" x14ac:dyDescent="0.2">
      <c r="A17" s="30">
        <f t="shared" si="5"/>
        <v>10</v>
      </c>
      <c r="B17" s="26" t="s">
        <v>39</v>
      </c>
      <c r="C17" s="11">
        <v>621</v>
      </c>
      <c r="D17" s="19">
        <f t="shared" si="0"/>
        <v>12</v>
      </c>
      <c r="E17" s="11">
        <v>747</v>
      </c>
      <c r="F17" s="10">
        <f t="shared" si="1"/>
        <v>7</v>
      </c>
      <c r="G17" s="13">
        <f t="shared" si="2"/>
        <v>-0.16867469879518071</v>
      </c>
      <c r="H17" s="17">
        <v>3250</v>
      </c>
      <c r="I17" s="32">
        <v>3810</v>
      </c>
      <c r="J17" s="10">
        <f t="shared" si="3"/>
        <v>8</v>
      </c>
      <c r="K17" s="8">
        <f t="shared" si="4"/>
        <v>-0.14698162729658792</v>
      </c>
    </row>
    <row r="18" spans="1:11" ht="14.45" customHeight="1" x14ac:dyDescent="0.2">
      <c r="A18" s="30">
        <f t="shared" si="5"/>
        <v>11</v>
      </c>
      <c r="B18" s="26" t="s">
        <v>11</v>
      </c>
      <c r="C18" s="11">
        <v>812</v>
      </c>
      <c r="D18" s="19">
        <f t="shared" si="0"/>
        <v>8</v>
      </c>
      <c r="E18" s="11">
        <v>569</v>
      </c>
      <c r="F18" s="10">
        <f t="shared" si="1"/>
        <v>11</v>
      </c>
      <c r="G18" s="13">
        <f t="shared" si="2"/>
        <v>0.42706502636203869</v>
      </c>
      <c r="H18" s="17">
        <v>2780</v>
      </c>
      <c r="I18" s="32">
        <v>2659</v>
      </c>
      <c r="J18" s="10">
        <f t="shared" si="3"/>
        <v>10</v>
      </c>
      <c r="K18" s="8">
        <f t="shared" si="4"/>
        <v>4.5505829259119973E-2</v>
      </c>
    </row>
    <row r="19" spans="1:11" ht="14.45" customHeight="1" x14ac:dyDescent="0.2">
      <c r="A19" s="30">
        <f t="shared" si="5"/>
        <v>12</v>
      </c>
      <c r="B19" s="26" t="s">
        <v>42</v>
      </c>
      <c r="C19" s="11">
        <v>671</v>
      </c>
      <c r="D19" s="19">
        <f t="shared" si="0"/>
        <v>11</v>
      </c>
      <c r="E19" s="11">
        <v>369</v>
      </c>
      <c r="F19" s="10">
        <f t="shared" si="1"/>
        <v>16</v>
      </c>
      <c r="G19" s="13">
        <f t="shared" si="2"/>
        <v>0.81842818428184283</v>
      </c>
      <c r="H19" s="17">
        <v>2518</v>
      </c>
      <c r="I19" s="32">
        <v>2598</v>
      </c>
      <c r="J19" s="10">
        <f t="shared" si="3"/>
        <v>11</v>
      </c>
      <c r="K19" s="8">
        <f t="shared" si="4"/>
        <v>-3.0792917628945343E-2</v>
      </c>
    </row>
    <row r="20" spans="1:11" ht="14.45" customHeight="1" x14ac:dyDescent="0.2">
      <c r="A20" s="30">
        <f t="shared" si="5"/>
        <v>13</v>
      </c>
      <c r="B20" s="26" t="s">
        <v>5</v>
      </c>
      <c r="C20" s="11">
        <v>534</v>
      </c>
      <c r="D20" s="19">
        <f t="shared" si="0"/>
        <v>14</v>
      </c>
      <c r="E20" s="11">
        <v>586</v>
      </c>
      <c r="F20" s="10">
        <f t="shared" si="1"/>
        <v>10</v>
      </c>
      <c r="G20" s="13">
        <f t="shared" si="2"/>
        <v>-8.8737201365187715E-2</v>
      </c>
      <c r="H20" s="17">
        <v>2347</v>
      </c>
      <c r="I20" s="32">
        <v>3564</v>
      </c>
      <c r="J20" s="10">
        <f t="shared" si="3"/>
        <v>9</v>
      </c>
      <c r="K20" s="8">
        <f t="shared" si="4"/>
        <v>-0.34147025813692483</v>
      </c>
    </row>
    <row r="21" spans="1:11" ht="14.45" customHeight="1" x14ac:dyDescent="0.2">
      <c r="A21" s="30">
        <f t="shared" si="5"/>
        <v>14</v>
      </c>
      <c r="B21" s="26" t="s">
        <v>15</v>
      </c>
      <c r="C21" s="11">
        <v>535</v>
      </c>
      <c r="D21" s="19">
        <f t="shared" si="0"/>
        <v>13</v>
      </c>
      <c r="E21" s="11">
        <v>449</v>
      </c>
      <c r="F21" s="10">
        <f t="shared" si="1"/>
        <v>13</v>
      </c>
      <c r="G21" s="13">
        <f t="shared" si="2"/>
        <v>0.19153674832962139</v>
      </c>
      <c r="H21" s="17">
        <v>2327</v>
      </c>
      <c r="I21" s="32">
        <v>1851</v>
      </c>
      <c r="J21" s="10">
        <f t="shared" si="3"/>
        <v>16</v>
      </c>
      <c r="K21" s="8">
        <f t="shared" si="4"/>
        <v>0.25715829281469477</v>
      </c>
    </row>
    <row r="22" spans="1:11" ht="14.45" customHeight="1" x14ac:dyDescent="0.2">
      <c r="A22" s="30">
        <f t="shared" si="5"/>
        <v>15</v>
      </c>
      <c r="B22" s="26" t="s">
        <v>6</v>
      </c>
      <c r="C22" s="11">
        <v>305</v>
      </c>
      <c r="D22" s="19">
        <f t="shared" si="0"/>
        <v>18</v>
      </c>
      <c r="E22" s="11">
        <v>176</v>
      </c>
      <c r="F22" s="10">
        <f t="shared" si="1"/>
        <v>23</v>
      </c>
      <c r="G22" s="13">
        <f t="shared" si="2"/>
        <v>0.73295454545454541</v>
      </c>
      <c r="H22" s="17">
        <v>2245</v>
      </c>
      <c r="I22" s="32">
        <v>2021</v>
      </c>
      <c r="J22" s="10">
        <f t="shared" si="3"/>
        <v>15</v>
      </c>
      <c r="K22" s="8">
        <f t="shared" si="4"/>
        <v>0.11083621969322117</v>
      </c>
    </row>
    <row r="23" spans="1:11" ht="14.45" customHeight="1" x14ac:dyDescent="0.2">
      <c r="A23" s="30">
        <f t="shared" si="5"/>
        <v>16</v>
      </c>
      <c r="B23" s="26" t="s">
        <v>55</v>
      </c>
      <c r="C23" s="11">
        <v>411</v>
      </c>
      <c r="D23" s="19">
        <f t="shared" si="0"/>
        <v>16</v>
      </c>
      <c r="E23" s="11">
        <v>21</v>
      </c>
      <c r="F23" s="10">
        <f t="shared" si="1"/>
        <v>38</v>
      </c>
      <c r="G23" s="13">
        <f t="shared" si="2"/>
        <v>18.571428571428573</v>
      </c>
      <c r="H23" s="17">
        <v>1966</v>
      </c>
      <c r="I23" s="32">
        <v>28</v>
      </c>
      <c r="J23" s="10">
        <f t="shared" si="3"/>
        <v>41</v>
      </c>
      <c r="K23" s="8">
        <f t="shared" si="4"/>
        <v>69.214285714285708</v>
      </c>
    </row>
    <row r="24" spans="1:11" ht="14.45" customHeight="1" x14ac:dyDescent="0.2">
      <c r="A24" s="30">
        <f t="shared" si="5"/>
        <v>17</v>
      </c>
      <c r="B24" s="26" t="s">
        <v>45</v>
      </c>
      <c r="C24" s="11">
        <v>423</v>
      </c>
      <c r="D24" s="19">
        <f t="shared" si="0"/>
        <v>15</v>
      </c>
      <c r="E24" s="11">
        <v>206</v>
      </c>
      <c r="F24" s="10">
        <f t="shared" si="1"/>
        <v>20</v>
      </c>
      <c r="G24" s="13">
        <f t="shared" si="2"/>
        <v>1.0533980582524272</v>
      </c>
      <c r="H24" s="17">
        <v>1589</v>
      </c>
      <c r="I24" s="32">
        <v>1090</v>
      </c>
      <c r="J24" s="10">
        <f t="shared" si="3"/>
        <v>21</v>
      </c>
      <c r="K24" s="8">
        <f t="shared" si="4"/>
        <v>0.45779816513761468</v>
      </c>
    </row>
    <row r="25" spans="1:11" ht="14.45" customHeight="1" x14ac:dyDescent="0.2">
      <c r="A25" s="30">
        <f t="shared" si="5"/>
        <v>18</v>
      </c>
      <c r="B25" s="26" t="s">
        <v>17</v>
      </c>
      <c r="C25" s="11">
        <v>303</v>
      </c>
      <c r="D25" s="19">
        <f t="shared" si="0"/>
        <v>20</v>
      </c>
      <c r="E25" s="11">
        <v>385</v>
      </c>
      <c r="F25" s="10">
        <f t="shared" si="1"/>
        <v>14</v>
      </c>
      <c r="G25" s="13">
        <f t="shared" si="2"/>
        <v>-0.21298701298701297</v>
      </c>
      <c r="H25" s="17">
        <v>1514</v>
      </c>
      <c r="I25" s="32">
        <v>2098</v>
      </c>
      <c r="J25" s="10">
        <f t="shared" si="3"/>
        <v>13</v>
      </c>
      <c r="K25" s="8">
        <f t="shared" si="4"/>
        <v>-0.27836034318398473</v>
      </c>
    </row>
    <row r="26" spans="1:11" ht="14.45" customHeight="1" x14ac:dyDescent="0.2">
      <c r="A26" s="30">
        <f t="shared" si="5"/>
        <v>19</v>
      </c>
      <c r="B26" s="26" t="s">
        <v>20</v>
      </c>
      <c r="C26" s="11">
        <v>233</v>
      </c>
      <c r="D26" s="19">
        <f t="shared" si="0"/>
        <v>22</v>
      </c>
      <c r="E26" s="11">
        <v>190</v>
      </c>
      <c r="F26" s="10">
        <f t="shared" si="1"/>
        <v>22</v>
      </c>
      <c r="G26" s="13">
        <f t="shared" si="2"/>
        <v>0.22631578947368422</v>
      </c>
      <c r="H26" s="17">
        <v>1428</v>
      </c>
      <c r="I26" s="32">
        <v>1111</v>
      </c>
      <c r="J26" s="10">
        <f t="shared" si="3"/>
        <v>20</v>
      </c>
      <c r="K26" s="8">
        <f t="shared" si="4"/>
        <v>0.28532853285328535</v>
      </c>
    </row>
    <row r="27" spans="1:11" ht="14.45" customHeight="1" x14ac:dyDescent="0.2">
      <c r="A27" s="30">
        <f t="shared" si="5"/>
        <v>20</v>
      </c>
      <c r="B27" s="26" t="s">
        <v>12</v>
      </c>
      <c r="C27" s="11">
        <v>305</v>
      </c>
      <c r="D27" s="19">
        <f t="shared" si="0"/>
        <v>18</v>
      </c>
      <c r="E27" s="11">
        <v>353</v>
      </c>
      <c r="F27" s="10">
        <f t="shared" si="1"/>
        <v>17</v>
      </c>
      <c r="G27" s="13">
        <f t="shared" si="2"/>
        <v>-0.1359773371104816</v>
      </c>
      <c r="H27" s="17">
        <v>1411</v>
      </c>
      <c r="I27" s="32">
        <v>1721</v>
      </c>
      <c r="J27" s="10">
        <f t="shared" si="3"/>
        <v>17</v>
      </c>
      <c r="K27" s="8">
        <f t="shared" si="4"/>
        <v>-0.18012783265543289</v>
      </c>
    </row>
    <row r="28" spans="1:11" ht="14.45" customHeight="1" x14ac:dyDescent="0.2">
      <c r="A28" s="30">
        <f t="shared" si="5"/>
        <v>21</v>
      </c>
      <c r="B28" s="26" t="s">
        <v>10</v>
      </c>
      <c r="C28" s="11">
        <v>382</v>
      </c>
      <c r="D28" s="19">
        <f t="shared" si="0"/>
        <v>17</v>
      </c>
      <c r="E28" s="11">
        <v>308</v>
      </c>
      <c r="F28" s="10">
        <f t="shared" si="1"/>
        <v>18</v>
      </c>
      <c r="G28" s="13">
        <f t="shared" si="2"/>
        <v>0.24025974025974026</v>
      </c>
      <c r="H28" s="17">
        <v>1384</v>
      </c>
      <c r="I28" s="32">
        <v>1690</v>
      </c>
      <c r="J28" s="10">
        <f t="shared" si="3"/>
        <v>18</v>
      </c>
      <c r="K28" s="8">
        <f t="shared" si="4"/>
        <v>-0.18106508875739644</v>
      </c>
    </row>
    <row r="29" spans="1:11" ht="14.45" customHeight="1" x14ac:dyDescent="0.2">
      <c r="A29" s="30">
        <f t="shared" si="5"/>
        <v>22</v>
      </c>
      <c r="B29" s="26" t="s">
        <v>22</v>
      </c>
      <c r="C29" s="11">
        <v>201</v>
      </c>
      <c r="D29" s="19">
        <f t="shared" si="0"/>
        <v>23</v>
      </c>
      <c r="E29" s="11">
        <v>257</v>
      </c>
      <c r="F29" s="10">
        <f t="shared" si="1"/>
        <v>19</v>
      </c>
      <c r="G29" s="13">
        <f t="shared" si="2"/>
        <v>-0.21789883268482491</v>
      </c>
      <c r="H29" s="17">
        <v>1147</v>
      </c>
      <c r="I29" s="32">
        <v>1252</v>
      </c>
      <c r="J29" s="10">
        <f t="shared" si="3"/>
        <v>19</v>
      </c>
      <c r="K29" s="8">
        <f t="shared" si="4"/>
        <v>-8.386581469648563E-2</v>
      </c>
    </row>
    <row r="30" spans="1:11" ht="14.45" customHeight="1" x14ac:dyDescent="0.2">
      <c r="A30" s="30">
        <f t="shared" si="5"/>
        <v>23</v>
      </c>
      <c r="B30" s="26" t="s">
        <v>19</v>
      </c>
      <c r="C30" s="11">
        <v>189</v>
      </c>
      <c r="D30" s="19">
        <f t="shared" si="0"/>
        <v>24</v>
      </c>
      <c r="E30" s="11">
        <v>118</v>
      </c>
      <c r="F30" s="10">
        <f t="shared" si="1"/>
        <v>25</v>
      </c>
      <c r="G30" s="13">
        <f t="shared" si="2"/>
        <v>0.60169491525423724</v>
      </c>
      <c r="H30" s="17">
        <v>824</v>
      </c>
      <c r="I30" s="32">
        <v>667</v>
      </c>
      <c r="J30" s="10">
        <f t="shared" si="3"/>
        <v>25</v>
      </c>
      <c r="K30" s="8">
        <f t="shared" si="4"/>
        <v>0.2353823088455772</v>
      </c>
    </row>
    <row r="31" spans="1:11" ht="14.45" customHeight="1" x14ac:dyDescent="0.2">
      <c r="A31" s="30">
        <f t="shared" si="5"/>
        <v>24</v>
      </c>
      <c r="B31" s="26" t="s">
        <v>18</v>
      </c>
      <c r="C31" s="11">
        <v>156</v>
      </c>
      <c r="D31" s="19">
        <f t="shared" si="0"/>
        <v>25</v>
      </c>
      <c r="E31" s="11">
        <v>204</v>
      </c>
      <c r="F31" s="10">
        <f t="shared" si="1"/>
        <v>21</v>
      </c>
      <c r="G31" s="13">
        <f t="shared" si="2"/>
        <v>-0.23529411764705882</v>
      </c>
      <c r="H31" s="17">
        <v>707</v>
      </c>
      <c r="I31" s="32">
        <v>822</v>
      </c>
      <c r="J31" s="10">
        <f t="shared" si="3"/>
        <v>23</v>
      </c>
      <c r="K31" s="8">
        <f t="shared" si="4"/>
        <v>-0.13990267639902676</v>
      </c>
    </row>
    <row r="32" spans="1:11" ht="14.45" customHeight="1" x14ac:dyDescent="0.2">
      <c r="A32" s="30">
        <f t="shared" si="5"/>
        <v>25</v>
      </c>
      <c r="B32" s="26" t="s">
        <v>34</v>
      </c>
      <c r="C32" s="11">
        <v>295</v>
      </c>
      <c r="D32" s="19">
        <f t="shared" si="0"/>
        <v>21</v>
      </c>
      <c r="E32" s="11">
        <v>146</v>
      </c>
      <c r="F32" s="10">
        <f t="shared" si="1"/>
        <v>24</v>
      </c>
      <c r="G32" s="13">
        <f t="shared" si="2"/>
        <v>1.0205479452054795</v>
      </c>
      <c r="H32" s="17">
        <v>634</v>
      </c>
      <c r="I32" s="32">
        <v>609</v>
      </c>
      <c r="J32" s="10">
        <f t="shared" si="3"/>
        <v>26</v>
      </c>
      <c r="K32" s="8">
        <f t="shared" si="4"/>
        <v>4.1050903119868636E-2</v>
      </c>
    </row>
    <row r="33" spans="1:11" ht="14.45" customHeight="1" x14ac:dyDescent="0.2">
      <c r="A33" s="30">
        <f t="shared" si="5"/>
        <v>26</v>
      </c>
      <c r="B33" s="26" t="s">
        <v>35</v>
      </c>
      <c r="C33" s="11">
        <v>115</v>
      </c>
      <c r="D33" s="19">
        <f t="shared" si="0"/>
        <v>26</v>
      </c>
      <c r="E33" s="11">
        <v>113</v>
      </c>
      <c r="F33" s="10">
        <f t="shared" si="1"/>
        <v>26</v>
      </c>
      <c r="G33" s="13">
        <f t="shared" si="2"/>
        <v>1.7699115044247787E-2</v>
      </c>
      <c r="H33" s="17">
        <v>631</v>
      </c>
      <c r="I33" s="32">
        <v>725</v>
      </c>
      <c r="J33" s="10">
        <f t="shared" si="3"/>
        <v>24</v>
      </c>
      <c r="K33" s="8">
        <f t="shared" si="4"/>
        <v>-0.1296551724137931</v>
      </c>
    </row>
    <row r="34" spans="1:11" ht="14.45" customHeight="1" x14ac:dyDescent="0.2">
      <c r="A34" s="30">
        <f t="shared" si="5"/>
        <v>27</v>
      </c>
      <c r="B34" s="26" t="s">
        <v>24</v>
      </c>
      <c r="C34" s="11">
        <v>64</v>
      </c>
      <c r="D34" s="19">
        <f t="shared" si="0"/>
        <v>27</v>
      </c>
      <c r="E34" s="11">
        <v>79</v>
      </c>
      <c r="F34" s="10">
        <f t="shared" si="1"/>
        <v>27</v>
      </c>
      <c r="G34" s="13">
        <f t="shared" si="2"/>
        <v>-0.189873417721519</v>
      </c>
      <c r="H34" s="17">
        <v>398</v>
      </c>
      <c r="I34" s="32">
        <v>428</v>
      </c>
      <c r="J34" s="10">
        <f t="shared" si="3"/>
        <v>27</v>
      </c>
      <c r="K34" s="8">
        <f t="shared" si="4"/>
        <v>-7.0093457943925228E-2</v>
      </c>
    </row>
    <row r="35" spans="1:11" ht="14.45" customHeight="1" x14ac:dyDescent="0.2">
      <c r="A35" s="30">
        <f t="shared" si="5"/>
        <v>28</v>
      </c>
      <c r="B35" s="26" t="s">
        <v>33</v>
      </c>
      <c r="C35" s="11">
        <v>46</v>
      </c>
      <c r="D35" s="19">
        <f t="shared" si="0"/>
        <v>32</v>
      </c>
      <c r="E35" s="11">
        <v>372</v>
      </c>
      <c r="F35" s="10">
        <f t="shared" si="1"/>
        <v>15</v>
      </c>
      <c r="G35" s="13">
        <f t="shared" si="2"/>
        <v>-0.87634408602150538</v>
      </c>
      <c r="H35" s="17">
        <v>370</v>
      </c>
      <c r="I35" s="32">
        <v>949</v>
      </c>
      <c r="J35" s="10">
        <f t="shared" si="3"/>
        <v>22</v>
      </c>
      <c r="K35" s="8">
        <f t="shared" si="4"/>
        <v>-0.61011591148577449</v>
      </c>
    </row>
    <row r="36" spans="1:11" ht="14.45" customHeight="1" x14ac:dyDescent="0.2">
      <c r="A36" s="30">
        <f t="shared" si="5"/>
        <v>29</v>
      </c>
      <c r="B36" s="26" t="s">
        <v>27</v>
      </c>
      <c r="C36" s="11">
        <v>59</v>
      </c>
      <c r="D36" s="19">
        <f t="shared" si="0"/>
        <v>29</v>
      </c>
      <c r="E36" s="11">
        <v>67</v>
      </c>
      <c r="F36" s="10">
        <f t="shared" si="1"/>
        <v>28</v>
      </c>
      <c r="G36" s="13">
        <f t="shared" si="2"/>
        <v>-0.11940298507462686</v>
      </c>
      <c r="H36" s="17">
        <v>320</v>
      </c>
      <c r="I36" s="32">
        <v>383</v>
      </c>
      <c r="J36" s="10">
        <f t="shared" si="3"/>
        <v>28</v>
      </c>
      <c r="K36" s="8">
        <f t="shared" si="4"/>
        <v>-0.16449086161879894</v>
      </c>
    </row>
    <row r="37" spans="1:11" ht="14.45" customHeight="1" x14ac:dyDescent="0.2">
      <c r="A37" s="30">
        <f t="shared" si="5"/>
        <v>30</v>
      </c>
      <c r="B37" s="26" t="s">
        <v>51</v>
      </c>
      <c r="C37" s="11">
        <v>56</v>
      </c>
      <c r="D37" s="19">
        <f t="shared" si="0"/>
        <v>30</v>
      </c>
      <c r="E37" s="11">
        <v>6</v>
      </c>
      <c r="F37" s="10">
        <f t="shared" si="1"/>
        <v>41</v>
      </c>
      <c r="G37" s="13">
        <f t="shared" si="2"/>
        <v>8.3333333333333339</v>
      </c>
      <c r="H37" s="17">
        <v>288</v>
      </c>
      <c r="I37" s="32">
        <v>42</v>
      </c>
      <c r="J37" s="10">
        <f t="shared" si="3"/>
        <v>40</v>
      </c>
      <c r="K37" s="8">
        <f t="shared" si="4"/>
        <v>5.8571428571428568</v>
      </c>
    </row>
    <row r="38" spans="1:11" ht="14.45" customHeight="1" x14ac:dyDescent="0.2">
      <c r="A38" s="30">
        <f t="shared" si="5"/>
        <v>31</v>
      </c>
      <c r="B38" s="26" t="s">
        <v>28</v>
      </c>
      <c r="C38" s="11">
        <v>64</v>
      </c>
      <c r="D38" s="19">
        <f t="shared" si="0"/>
        <v>27</v>
      </c>
      <c r="E38" s="11">
        <v>38</v>
      </c>
      <c r="F38" s="10">
        <f t="shared" si="1"/>
        <v>31</v>
      </c>
      <c r="G38" s="13">
        <f t="shared" si="2"/>
        <v>0.68421052631578949</v>
      </c>
      <c r="H38" s="17">
        <v>285</v>
      </c>
      <c r="I38" s="32">
        <v>304</v>
      </c>
      <c r="J38" s="10">
        <f t="shared" si="3"/>
        <v>29</v>
      </c>
      <c r="K38" s="8">
        <f t="shared" si="4"/>
        <v>-6.25E-2</v>
      </c>
    </row>
    <row r="39" spans="1:11" ht="14.45" customHeight="1" x14ac:dyDescent="0.2">
      <c r="A39" s="30">
        <f t="shared" si="5"/>
        <v>32</v>
      </c>
      <c r="B39" s="26" t="s">
        <v>57</v>
      </c>
      <c r="C39" s="11">
        <v>40</v>
      </c>
      <c r="D39" s="19">
        <f t="shared" si="0"/>
        <v>33</v>
      </c>
      <c r="E39" s="11">
        <v>20</v>
      </c>
      <c r="F39" s="10">
        <f t="shared" si="1"/>
        <v>39</v>
      </c>
      <c r="G39" s="13">
        <f t="shared" si="2"/>
        <v>1</v>
      </c>
      <c r="H39" s="17">
        <v>204</v>
      </c>
      <c r="I39" s="32">
        <v>20</v>
      </c>
      <c r="J39" s="10">
        <f t="shared" si="3"/>
        <v>42</v>
      </c>
      <c r="K39" s="8">
        <f t="shared" si="4"/>
        <v>9.1999999999999993</v>
      </c>
    </row>
    <row r="40" spans="1:11" ht="14.45" customHeight="1" x14ac:dyDescent="0.2">
      <c r="A40" s="30">
        <f t="shared" si="5"/>
        <v>33</v>
      </c>
      <c r="B40" s="26" t="s">
        <v>23</v>
      </c>
      <c r="C40" s="11">
        <v>29</v>
      </c>
      <c r="D40" s="19">
        <f t="shared" ref="D40:D73" si="6">RANK(C40,$C$8:$C$73)</f>
        <v>37</v>
      </c>
      <c r="E40" s="11">
        <v>30</v>
      </c>
      <c r="F40" s="10">
        <f t="shared" ref="F40:F73" si="7">RANK(E40,$E$8:$E$73)</f>
        <v>34</v>
      </c>
      <c r="G40" s="13">
        <f t="shared" ref="G40:G48" si="8">IF(ISERROR((C40-E40)/E40), IF(E40=0,IF(C40&gt;0,1,IF(C40=0,0,((C40-E40)/E40)))),(C40-E40)/E40)</f>
        <v>-3.3333333333333333E-2</v>
      </c>
      <c r="H40" s="17">
        <v>194</v>
      </c>
      <c r="I40" s="32">
        <v>205</v>
      </c>
      <c r="J40" s="10">
        <f t="shared" ref="J40:J73" si="9">RANK(I40,$I$8:$I$73)</f>
        <v>31</v>
      </c>
      <c r="K40" s="8">
        <f t="shared" ref="K40:K48" si="10">IF(ISERROR((H40-I40)/I40), IF(I40=0,IF(H40&gt;0,1,IF(H40=0,0,((H40-I40)/I40)))),(H40-I40)/I40)</f>
        <v>-5.3658536585365853E-2</v>
      </c>
    </row>
    <row r="41" spans="1:11" ht="14.45" customHeight="1" x14ac:dyDescent="0.2">
      <c r="A41" s="30">
        <f t="shared" si="5"/>
        <v>34</v>
      </c>
      <c r="B41" s="26" t="s">
        <v>41</v>
      </c>
      <c r="C41" s="11">
        <v>39</v>
      </c>
      <c r="D41" s="19">
        <f t="shared" si="6"/>
        <v>35</v>
      </c>
      <c r="E41" s="11">
        <v>10</v>
      </c>
      <c r="F41" s="10">
        <f t="shared" si="7"/>
        <v>40</v>
      </c>
      <c r="G41" s="13">
        <f t="shared" si="8"/>
        <v>2.9</v>
      </c>
      <c r="H41" s="17">
        <v>165</v>
      </c>
      <c r="I41" s="32">
        <v>95</v>
      </c>
      <c r="J41" s="10">
        <f t="shared" si="9"/>
        <v>36</v>
      </c>
      <c r="K41" s="8">
        <f t="shared" si="10"/>
        <v>0.73684210526315785</v>
      </c>
    </row>
    <row r="42" spans="1:11" ht="14.45" customHeight="1" x14ac:dyDescent="0.2">
      <c r="A42" s="30">
        <f t="shared" si="5"/>
        <v>35</v>
      </c>
      <c r="B42" s="26" t="s">
        <v>52</v>
      </c>
      <c r="C42" s="11">
        <v>11</v>
      </c>
      <c r="D42" s="19">
        <f t="shared" si="6"/>
        <v>44</v>
      </c>
      <c r="E42" s="11">
        <v>27</v>
      </c>
      <c r="F42" s="10">
        <f t="shared" si="7"/>
        <v>35</v>
      </c>
      <c r="G42" s="13">
        <f t="shared" si="8"/>
        <v>-0.59259259259259256</v>
      </c>
      <c r="H42" s="17">
        <v>152</v>
      </c>
      <c r="I42" s="32">
        <v>54</v>
      </c>
      <c r="J42" s="10">
        <f t="shared" si="9"/>
        <v>39</v>
      </c>
      <c r="K42" s="8">
        <f t="shared" si="10"/>
        <v>1.8148148148148149</v>
      </c>
    </row>
    <row r="43" spans="1:11" ht="14.45" customHeight="1" x14ac:dyDescent="0.2">
      <c r="A43" s="30">
        <f t="shared" si="5"/>
        <v>36</v>
      </c>
      <c r="B43" s="26" t="s">
        <v>30</v>
      </c>
      <c r="C43" s="11">
        <v>40</v>
      </c>
      <c r="D43" s="19">
        <f t="shared" si="6"/>
        <v>33</v>
      </c>
      <c r="E43" s="11">
        <v>43</v>
      </c>
      <c r="F43" s="10">
        <f t="shared" si="7"/>
        <v>29</v>
      </c>
      <c r="G43" s="13">
        <f t="shared" si="8"/>
        <v>-6.9767441860465115E-2</v>
      </c>
      <c r="H43" s="17">
        <v>142</v>
      </c>
      <c r="I43" s="32">
        <v>201</v>
      </c>
      <c r="J43" s="10">
        <f t="shared" si="9"/>
        <v>32</v>
      </c>
      <c r="K43" s="8">
        <f t="shared" si="10"/>
        <v>-0.29353233830845771</v>
      </c>
    </row>
    <row r="44" spans="1:11" ht="14.45" customHeight="1" x14ac:dyDescent="0.2">
      <c r="A44" s="30">
        <f t="shared" si="5"/>
        <v>37</v>
      </c>
      <c r="B44" s="26" t="s">
        <v>60</v>
      </c>
      <c r="C44" s="11">
        <v>12</v>
      </c>
      <c r="D44" s="19">
        <f t="shared" si="6"/>
        <v>41</v>
      </c>
      <c r="E44" s="11">
        <v>0</v>
      </c>
      <c r="F44" s="10">
        <f t="shared" si="7"/>
        <v>52</v>
      </c>
      <c r="G44" s="13">
        <f t="shared" si="8"/>
        <v>1</v>
      </c>
      <c r="H44" s="17">
        <v>123</v>
      </c>
      <c r="I44" s="32">
        <v>0</v>
      </c>
      <c r="J44" s="10">
        <f t="shared" si="9"/>
        <v>59</v>
      </c>
      <c r="K44" s="8">
        <f t="shared" si="10"/>
        <v>1</v>
      </c>
    </row>
    <row r="45" spans="1:11" ht="14.45" customHeight="1" x14ac:dyDescent="0.2">
      <c r="A45" s="30">
        <f t="shared" si="5"/>
        <v>38</v>
      </c>
      <c r="B45" s="26" t="s">
        <v>62</v>
      </c>
      <c r="C45" s="11">
        <v>47</v>
      </c>
      <c r="D45" s="19">
        <f t="shared" si="6"/>
        <v>31</v>
      </c>
      <c r="E45" s="11">
        <v>0</v>
      </c>
      <c r="F45" s="10">
        <f t="shared" si="7"/>
        <v>52</v>
      </c>
      <c r="G45" s="13">
        <f t="shared" si="8"/>
        <v>1</v>
      </c>
      <c r="H45" s="17">
        <v>116</v>
      </c>
      <c r="I45" s="32">
        <v>0</v>
      </c>
      <c r="J45" s="10">
        <f t="shared" si="9"/>
        <v>59</v>
      </c>
      <c r="K45" s="8">
        <f t="shared" si="10"/>
        <v>1</v>
      </c>
    </row>
    <row r="46" spans="1:11" ht="14.45" customHeight="1" x14ac:dyDescent="0.2">
      <c r="A46" s="30">
        <f t="shared" si="5"/>
        <v>39</v>
      </c>
      <c r="B46" s="26" t="s">
        <v>50</v>
      </c>
      <c r="C46" s="11">
        <v>6</v>
      </c>
      <c r="D46" s="19">
        <f t="shared" si="6"/>
        <v>46</v>
      </c>
      <c r="E46" s="11">
        <v>26</v>
      </c>
      <c r="F46" s="10">
        <f t="shared" si="7"/>
        <v>37</v>
      </c>
      <c r="G46" s="13">
        <f t="shared" ref="G46:G47" si="11">IF(ISERROR((C46-E46)/E46), IF(E46=0,IF(C46&gt;0,1,IF(C46=0,0,((C46-E46)/E46)))),(C46-E46)/E46)</f>
        <v>-0.76923076923076927</v>
      </c>
      <c r="H46" s="17">
        <v>75</v>
      </c>
      <c r="I46" s="32">
        <v>106</v>
      </c>
      <c r="J46" s="10">
        <f t="shared" si="9"/>
        <v>35</v>
      </c>
      <c r="K46" s="8">
        <f t="shared" ref="K46:K47" si="12">IF(ISERROR((H46-I46)/I46), IF(I46=0,IF(H46&gt;0,1,IF(H46=0,0,((H46-I46)/I46)))),(H46-I46)/I46)</f>
        <v>-0.29245283018867924</v>
      </c>
    </row>
    <row r="47" spans="1:11" ht="14.45" customHeight="1" x14ac:dyDescent="0.2">
      <c r="A47" s="30">
        <f t="shared" si="5"/>
        <v>40</v>
      </c>
      <c r="B47" s="26" t="s">
        <v>61</v>
      </c>
      <c r="C47" s="11">
        <v>15</v>
      </c>
      <c r="D47" s="19">
        <f t="shared" si="6"/>
        <v>39</v>
      </c>
      <c r="E47" s="11">
        <v>0</v>
      </c>
      <c r="F47" s="10">
        <f t="shared" si="7"/>
        <v>52</v>
      </c>
      <c r="G47" s="13">
        <f t="shared" si="11"/>
        <v>1</v>
      </c>
      <c r="H47" s="17">
        <v>74</v>
      </c>
      <c r="I47" s="32">
        <v>0</v>
      </c>
      <c r="J47" s="10">
        <f t="shared" si="9"/>
        <v>59</v>
      </c>
      <c r="K47" s="8">
        <f t="shared" si="12"/>
        <v>1</v>
      </c>
    </row>
    <row r="48" spans="1:11" ht="14.45" customHeight="1" x14ac:dyDescent="0.2">
      <c r="A48" s="30">
        <f t="shared" si="5"/>
        <v>41</v>
      </c>
      <c r="B48" s="26" t="s">
        <v>54</v>
      </c>
      <c r="C48" s="11">
        <v>12</v>
      </c>
      <c r="D48" s="19">
        <f t="shared" si="6"/>
        <v>41</v>
      </c>
      <c r="E48" s="11">
        <v>0</v>
      </c>
      <c r="F48" s="10">
        <f t="shared" si="7"/>
        <v>52</v>
      </c>
      <c r="G48" s="13">
        <f t="shared" si="8"/>
        <v>1</v>
      </c>
      <c r="H48" s="17">
        <v>68</v>
      </c>
      <c r="I48" s="32">
        <v>6</v>
      </c>
      <c r="J48" s="10">
        <f t="shared" si="9"/>
        <v>46</v>
      </c>
      <c r="K48" s="8">
        <f t="shared" si="10"/>
        <v>10.333333333333334</v>
      </c>
    </row>
    <row r="49" spans="1:11" ht="14.45" customHeight="1" x14ac:dyDescent="0.2">
      <c r="A49" s="30">
        <f t="shared" si="5"/>
        <v>42</v>
      </c>
      <c r="B49" s="26" t="s">
        <v>46</v>
      </c>
      <c r="C49" s="11">
        <v>17</v>
      </c>
      <c r="D49" s="19">
        <f t="shared" si="6"/>
        <v>38</v>
      </c>
      <c r="E49" s="11">
        <v>6</v>
      </c>
      <c r="F49" s="10">
        <f t="shared" si="7"/>
        <v>41</v>
      </c>
      <c r="G49" s="13">
        <f t="shared" ref="G49:G52" si="13">IF(ISERROR((C49-E49)/E49), IF(E49=0,IF(C49&gt;0,1,IF(C49=0,0,((C49-E49)/E49)))),(C49-E49)/E49)</f>
        <v>1.8333333333333333</v>
      </c>
      <c r="H49" s="17">
        <v>62</v>
      </c>
      <c r="I49" s="32">
        <v>178</v>
      </c>
      <c r="J49" s="10">
        <f t="shared" si="9"/>
        <v>33</v>
      </c>
      <c r="K49" s="8">
        <f t="shared" ref="K49:K52" si="14">IF(ISERROR((H49-I49)/I49), IF(I49=0,IF(H49&gt;0,1,IF(H49=0,0,((H49-I49)/I49)))),(H49-I49)/I49)</f>
        <v>-0.651685393258427</v>
      </c>
    </row>
    <row r="50" spans="1:11" ht="14.45" customHeight="1" x14ac:dyDescent="0.2">
      <c r="A50" s="30">
        <f t="shared" si="5"/>
        <v>43</v>
      </c>
      <c r="B50" s="26" t="s">
        <v>26</v>
      </c>
      <c r="C50" s="11">
        <v>38</v>
      </c>
      <c r="D50" s="19">
        <f t="shared" si="6"/>
        <v>36</v>
      </c>
      <c r="E50" s="11">
        <v>41</v>
      </c>
      <c r="F50" s="10">
        <f t="shared" si="7"/>
        <v>30</v>
      </c>
      <c r="G50" s="13">
        <f t="shared" si="13"/>
        <v>-7.3170731707317069E-2</v>
      </c>
      <c r="H50" s="17">
        <v>62</v>
      </c>
      <c r="I50" s="32">
        <v>265</v>
      </c>
      <c r="J50" s="10">
        <f t="shared" si="9"/>
        <v>30</v>
      </c>
      <c r="K50" s="8">
        <f t="shared" si="14"/>
        <v>-0.76603773584905666</v>
      </c>
    </row>
    <row r="51" spans="1:11" ht="14.45" customHeight="1" x14ac:dyDescent="0.2">
      <c r="A51" s="30">
        <f t="shared" si="5"/>
        <v>44</v>
      </c>
      <c r="B51" s="26" t="s">
        <v>21</v>
      </c>
      <c r="C51" s="11">
        <v>14</v>
      </c>
      <c r="D51" s="19">
        <f t="shared" si="6"/>
        <v>40</v>
      </c>
      <c r="E51" s="11">
        <v>27</v>
      </c>
      <c r="F51" s="10">
        <f t="shared" si="7"/>
        <v>35</v>
      </c>
      <c r="G51" s="13">
        <f t="shared" si="13"/>
        <v>-0.48148148148148145</v>
      </c>
      <c r="H51" s="17">
        <v>54</v>
      </c>
      <c r="I51" s="32">
        <v>63</v>
      </c>
      <c r="J51" s="10">
        <f t="shared" si="9"/>
        <v>38</v>
      </c>
      <c r="K51" s="8">
        <f t="shared" si="14"/>
        <v>-0.14285714285714285</v>
      </c>
    </row>
    <row r="52" spans="1:11" ht="14.45" customHeight="1" x14ac:dyDescent="0.2">
      <c r="A52" s="30">
        <f t="shared" si="5"/>
        <v>45</v>
      </c>
      <c r="B52" s="26" t="s">
        <v>48</v>
      </c>
      <c r="C52" s="11">
        <v>5</v>
      </c>
      <c r="D52" s="19">
        <f t="shared" si="6"/>
        <v>47</v>
      </c>
      <c r="E52" s="11">
        <v>34</v>
      </c>
      <c r="F52" s="10">
        <f t="shared" si="7"/>
        <v>32</v>
      </c>
      <c r="G52" s="13">
        <f t="shared" si="13"/>
        <v>-0.8529411764705882</v>
      </c>
      <c r="H52" s="17">
        <v>46</v>
      </c>
      <c r="I52" s="32">
        <v>167</v>
      </c>
      <c r="J52" s="10">
        <f t="shared" si="9"/>
        <v>34</v>
      </c>
      <c r="K52" s="8">
        <f t="shared" si="14"/>
        <v>-0.72455089820359286</v>
      </c>
    </row>
    <row r="53" spans="1:11" ht="14.45" customHeight="1" x14ac:dyDescent="0.2">
      <c r="A53" s="30">
        <f t="shared" si="5"/>
        <v>46</v>
      </c>
      <c r="B53" s="26" t="s">
        <v>59</v>
      </c>
      <c r="C53" s="11">
        <v>5</v>
      </c>
      <c r="D53" s="19">
        <f t="shared" si="6"/>
        <v>47</v>
      </c>
      <c r="E53" s="11">
        <v>0</v>
      </c>
      <c r="F53" s="10">
        <f t="shared" si="7"/>
        <v>52</v>
      </c>
      <c r="G53" s="13">
        <f t="shared" ref="G53:G72" si="15">IF(ISERROR((C53-E53)/E53), IF(E53=0,IF(C53&gt;0,1,IF(C53=0,0,((C53-E53)/E53)))),(C53-E53)/E53)</f>
        <v>1</v>
      </c>
      <c r="H53" s="17">
        <v>40</v>
      </c>
      <c r="I53" s="32">
        <v>0</v>
      </c>
      <c r="J53" s="10">
        <f t="shared" si="9"/>
        <v>59</v>
      </c>
      <c r="K53" s="8">
        <f t="shared" ref="K53:K72" si="16">IF(ISERROR((H53-I53)/I53), IF(I53=0,IF(H53&gt;0,1,IF(H53=0,0,((H53-I53)/I53)))),(H53-I53)/I53)</f>
        <v>1</v>
      </c>
    </row>
    <row r="54" spans="1:11" ht="14.45" customHeight="1" x14ac:dyDescent="0.2">
      <c r="A54" s="30">
        <f t="shared" si="5"/>
        <v>47</v>
      </c>
      <c r="B54" s="26" t="s">
        <v>29</v>
      </c>
      <c r="C54" s="11">
        <v>8</v>
      </c>
      <c r="D54" s="19">
        <f t="shared" si="6"/>
        <v>45</v>
      </c>
      <c r="E54" s="11">
        <v>33</v>
      </c>
      <c r="F54" s="10">
        <f t="shared" si="7"/>
        <v>33</v>
      </c>
      <c r="G54" s="13">
        <f t="shared" si="15"/>
        <v>-0.75757575757575757</v>
      </c>
      <c r="H54" s="17">
        <v>36</v>
      </c>
      <c r="I54" s="32">
        <v>83</v>
      </c>
      <c r="J54" s="10">
        <f t="shared" si="9"/>
        <v>37</v>
      </c>
      <c r="K54" s="8">
        <f t="shared" si="16"/>
        <v>-0.5662650602409639</v>
      </c>
    </row>
    <row r="55" spans="1:11" ht="14.45" customHeight="1" x14ac:dyDescent="0.2">
      <c r="A55" s="30">
        <f t="shared" si="5"/>
        <v>48</v>
      </c>
      <c r="B55" s="26" t="s">
        <v>58</v>
      </c>
      <c r="C55" s="11">
        <v>2</v>
      </c>
      <c r="D55" s="19">
        <f t="shared" si="6"/>
        <v>49</v>
      </c>
      <c r="E55" s="11">
        <v>1</v>
      </c>
      <c r="F55" s="10">
        <f t="shared" si="7"/>
        <v>47</v>
      </c>
      <c r="G55" s="13">
        <f t="shared" si="15"/>
        <v>1</v>
      </c>
      <c r="H55" s="17">
        <v>16</v>
      </c>
      <c r="I55" s="32">
        <v>1</v>
      </c>
      <c r="J55" s="10">
        <f t="shared" si="9"/>
        <v>54</v>
      </c>
      <c r="K55" s="8">
        <f t="shared" si="16"/>
        <v>15</v>
      </c>
    </row>
    <row r="56" spans="1:11" ht="14.45" customHeight="1" x14ac:dyDescent="0.2">
      <c r="A56" s="30">
        <f t="shared" si="5"/>
        <v>49</v>
      </c>
      <c r="B56" s="26" t="s">
        <v>75</v>
      </c>
      <c r="C56" s="11">
        <v>12</v>
      </c>
      <c r="D56" s="19">
        <f t="shared" si="6"/>
        <v>41</v>
      </c>
      <c r="E56" s="11">
        <v>0</v>
      </c>
      <c r="F56" s="10">
        <f t="shared" si="7"/>
        <v>52</v>
      </c>
      <c r="G56" s="13">
        <f t="shared" si="15"/>
        <v>1</v>
      </c>
      <c r="H56" s="17">
        <v>12</v>
      </c>
      <c r="I56" s="32">
        <v>0</v>
      </c>
      <c r="J56" s="10">
        <f t="shared" si="9"/>
        <v>59</v>
      </c>
      <c r="K56" s="8">
        <f t="shared" si="16"/>
        <v>1</v>
      </c>
    </row>
    <row r="57" spans="1:11" ht="14.45" customHeight="1" x14ac:dyDescent="0.2">
      <c r="A57" s="30">
        <f t="shared" si="5"/>
        <v>50</v>
      </c>
      <c r="B57" s="26" t="s">
        <v>38</v>
      </c>
      <c r="C57" s="11">
        <v>1</v>
      </c>
      <c r="D57" s="19">
        <f t="shared" si="6"/>
        <v>51</v>
      </c>
      <c r="E57" s="11">
        <v>1</v>
      </c>
      <c r="F57" s="10">
        <f t="shared" si="7"/>
        <v>47</v>
      </c>
      <c r="G57" s="13">
        <f t="shared" si="15"/>
        <v>0</v>
      </c>
      <c r="H57" s="17">
        <v>9</v>
      </c>
      <c r="I57" s="32">
        <v>7</v>
      </c>
      <c r="J57" s="10">
        <f t="shared" si="9"/>
        <v>44</v>
      </c>
      <c r="K57" s="8">
        <f t="shared" si="16"/>
        <v>0.2857142857142857</v>
      </c>
    </row>
    <row r="58" spans="1:11" ht="14.45" customHeight="1" x14ac:dyDescent="0.2">
      <c r="A58" s="30">
        <f t="shared" si="5"/>
        <v>51</v>
      </c>
      <c r="B58" s="26" t="s">
        <v>63</v>
      </c>
      <c r="C58" s="11">
        <v>0</v>
      </c>
      <c r="D58" s="19">
        <f t="shared" si="6"/>
        <v>54</v>
      </c>
      <c r="E58" s="11">
        <v>0</v>
      </c>
      <c r="F58" s="10">
        <f t="shared" si="7"/>
        <v>52</v>
      </c>
      <c r="G58" s="13">
        <f t="shared" si="15"/>
        <v>0</v>
      </c>
      <c r="H58" s="17">
        <v>7</v>
      </c>
      <c r="I58" s="32">
        <v>0</v>
      </c>
      <c r="J58" s="10">
        <f t="shared" si="9"/>
        <v>59</v>
      </c>
      <c r="K58" s="8">
        <f t="shared" si="16"/>
        <v>1</v>
      </c>
    </row>
    <row r="59" spans="1:11" ht="14.45" customHeight="1" x14ac:dyDescent="0.2">
      <c r="A59" s="30">
        <f t="shared" si="5"/>
        <v>52</v>
      </c>
      <c r="B59" s="26" t="s">
        <v>43</v>
      </c>
      <c r="C59" s="11">
        <v>0</v>
      </c>
      <c r="D59" s="19">
        <f t="shared" ref="D59" si="17">RANK(C59,$C$8:$C$73)</f>
        <v>54</v>
      </c>
      <c r="E59" s="11">
        <v>0</v>
      </c>
      <c r="F59" s="10">
        <f t="shared" ref="F59" si="18">RANK(E59,$E$8:$E$73)</f>
        <v>52</v>
      </c>
      <c r="G59" s="13">
        <f t="shared" si="15"/>
        <v>0</v>
      </c>
      <c r="H59" s="17">
        <v>5</v>
      </c>
      <c r="I59" s="32">
        <v>4</v>
      </c>
      <c r="J59" s="10">
        <f t="shared" ref="J59" si="19">RANK(I59,$I$8:$I$73)</f>
        <v>47</v>
      </c>
      <c r="K59" s="8">
        <f t="shared" si="16"/>
        <v>0.25</v>
      </c>
    </row>
    <row r="60" spans="1:11" ht="14.45" customHeight="1" x14ac:dyDescent="0.2">
      <c r="A60" s="30">
        <f t="shared" si="5"/>
        <v>53</v>
      </c>
      <c r="B60" s="26" t="s">
        <v>56</v>
      </c>
      <c r="C60" s="11">
        <v>2</v>
      </c>
      <c r="D60" s="19">
        <f t="shared" si="6"/>
        <v>49</v>
      </c>
      <c r="E60" s="11">
        <v>1</v>
      </c>
      <c r="F60" s="10">
        <f t="shared" si="7"/>
        <v>47</v>
      </c>
      <c r="G60" s="13">
        <f t="shared" ref="G60:G66" si="20">IF(ISERROR((C60-E60)/E60), IF(E60=0,IF(C60&gt;0,1,IF(C60=0,0,((C60-E60)/E60)))),(C60-E60)/E60)</f>
        <v>1</v>
      </c>
      <c r="H60" s="17">
        <v>4</v>
      </c>
      <c r="I60" s="32">
        <v>4</v>
      </c>
      <c r="J60" s="10">
        <f t="shared" si="9"/>
        <v>47</v>
      </c>
      <c r="K60" s="8">
        <f t="shared" ref="K60:K66" si="21">IF(ISERROR((H60-I60)/I60), IF(I60=0,IF(H60&gt;0,1,IF(H60=0,0,((H60-I60)/I60)))),(H60-I60)/I60)</f>
        <v>0</v>
      </c>
    </row>
    <row r="61" spans="1:11" ht="14.45" customHeight="1" x14ac:dyDescent="0.2">
      <c r="A61" s="30">
        <f t="shared" si="5"/>
        <v>54</v>
      </c>
      <c r="B61" s="26" t="s">
        <v>65</v>
      </c>
      <c r="C61" s="11">
        <v>0</v>
      </c>
      <c r="D61" s="19">
        <f t="shared" si="6"/>
        <v>54</v>
      </c>
      <c r="E61" s="11">
        <v>2</v>
      </c>
      <c r="F61" s="10">
        <f t="shared" si="7"/>
        <v>45</v>
      </c>
      <c r="G61" s="13">
        <f t="shared" si="20"/>
        <v>-1</v>
      </c>
      <c r="H61" s="17">
        <v>4</v>
      </c>
      <c r="I61" s="32">
        <v>4</v>
      </c>
      <c r="J61" s="10">
        <f t="shared" si="9"/>
        <v>47</v>
      </c>
      <c r="K61" s="8">
        <f t="shared" si="21"/>
        <v>0</v>
      </c>
    </row>
    <row r="62" spans="1:11" ht="14.45" customHeight="1" x14ac:dyDescent="0.2">
      <c r="A62" s="30">
        <f t="shared" si="5"/>
        <v>55</v>
      </c>
      <c r="B62" s="26" t="s">
        <v>49</v>
      </c>
      <c r="C62" s="11">
        <v>0</v>
      </c>
      <c r="D62" s="19">
        <f t="shared" ref="D62" si="22">RANK(C62,$C$8:$C$73)</f>
        <v>54</v>
      </c>
      <c r="E62" s="11">
        <v>2</v>
      </c>
      <c r="F62" s="10">
        <f t="shared" ref="F62" si="23">RANK(E62,$E$8:$E$73)</f>
        <v>45</v>
      </c>
      <c r="G62" s="13">
        <f t="shared" ref="G62" si="24">IF(ISERROR((C62-E62)/E62), IF(E62=0,IF(C62&gt;0,1,IF(C62=0,0,((C62-E62)/E62)))),(C62-E62)/E62)</f>
        <v>-1</v>
      </c>
      <c r="H62" s="17">
        <v>4</v>
      </c>
      <c r="I62" s="32">
        <v>3</v>
      </c>
      <c r="J62" s="10">
        <f t="shared" ref="J62" si="25">RANK(I62,$I$8:$I$73)</f>
        <v>53</v>
      </c>
      <c r="K62" s="8">
        <f t="shared" ref="K62" si="26">IF(ISERROR((H62-I62)/I62), IF(I62=0,IF(H62&gt;0,1,IF(H62=0,0,((H62-I62)/I62)))),(H62-I62)/I62)</f>
        <v>0.33333333333333331</v>
      </c>
    </row>
    <row r="63" spans="1:11" ht="14.45" customHeight="1" x14ac:dyDescent="0.2">
      <c r="A63" s="30">
        <f t="shared" si="5"/>
        <v>56</v>
      </c>
      <c r="B63" s="26" t="s">
        <v>47</v>
      </c>
      <c r="C63" s="11">
        <v>0</v>
      </c>
      <c r="D63" s="19">
        <f t="shared" si="6"/>
        <v>54</v>
      </c>
      <c r="E63" s="11">
        <v>0</v>
      </c>
      <c r="F63" s="10">
        <f t="shared" si="7"/>
        <v>52</v>
      </c>
      <c r="G63" s="13">
        <f t="shared" si="20"/>
        <v>0</v>
      </c>
      <c r="H63" s="17">
        <v>4</v>
      </c>
      <c r="I63" s="32">
        <v>1</v>
      </c>
      <c r="J63" s="10">
        <f t="shared" si="9"/>
        <v>54</v>
      </c>
      <c r="K63" s="8">
        <f t="shared" si="21"/>
        <v>3</v>
      </c>
    </row>
    <row r="64" spans="1:11" ht="14.45" customHeight="1" x14ac:dyDescent="0.2">
      <c r="A64" s="30">
        <f t="shared" si="5"/>
        <v>57</v>
      </c>
      <c r="B64" s="26" t="s">
        <v>44</v>
      </c>
      <c r="C64" s="11">
        <v>0</v>
      </c>
      <c r="D64" s="19">
        <f t="shared" ref="D64:D66" si="27">RANK(C64,$C$8:$C$73)</f>
        <v>54</v>
      </c>
      <c r="E64" s="11">
        <v>4</v>
      </c>
      <c r="F64" s="10">
        <f t="shared" ref="F64:F66" si="28">RANK(E64,$E$8:$E$73)</f>
        <v>43</v>
      </c>
      <c r="G64" s="13">
        <f t="shared" si="20"/>
        <v>-1</v>
      </c>
      <c r="H64" s="17">
        <v>3</v>
      </c>
      <c r="I64" s="32">
        <v>7</v>
      </c>
      <c r="J64" s="10">
        <f t="shared" ref="J64:J66" si="29">RANK(I64,$I$8:$I$73)</f>
        <v>44</v>
      </c>
      <c r="K64" s="8">
        <f t="shared" si="21"/>
        <v>-0.5714285714285714</v>
      </c>
    </row>
    <row r="65" spans="1:11" ht="14.45" customHeight="1" x14ac:dyDescent="0.2">
      <c r="A65" s="30">
        <f t="shared" si="5"/>
        <v>58</v>
      </c>
      <c r="B65" s="26" t="s">
        <v>32</v>
      </c>
      <c r="C65" s="11">
        <v>1</v>
      </c>
      <c r="D65" s="19">
        <f t="shared" si="27"/>
        <v>51</v>
      </c>
      <c r="E65" s="11">
        <v>1</v>
      </c>
      <c r="F65" s="10">
        <f t="shared" si="28"/>
        <v>47</v>
      </c>
      <c r="G65" s="13">
        <f t="shared" si="20"/>
        <v>0</v>
      </c>
      <c r="H65" s="17">
        <v>2</v>
      </c>
      <c r="I65" s="32">
        <v>20</v>
      </c>
      <c r="J65" s="10">
        <f t="shared" si="29"/>
        <v>42</v>
      </c>
      <c r="K65" s="8">
        <f t="shared" si="21"/>
        <v>-0.9</v>
      </c>
    </row>
    <row r="66" spans="1:11" ht="14.45" customHeight="1" x14ac:dyDescent="0.2">
      <c r="A66" s="30">
        <f t="shared" si="5"/>
        <v>59</v>
      </c>
      <c r="B66" s="26" t="s">
        <v>69</v>
      </c>
      <c r="C66" s="11">
        <v>0</v>
      </c>
      <c r="D66" s="19">
        <f t="shared" si="27"/>
        <v>54</v>
      </c>
      <c r="E66" s="11">
        <v>0</v>
      </c>
      <c r="F66" s="10">
        <f t="shared" si="28"/>
        <v>52</v>
      </c>
      <c r="G66" s="13">
        <f t="shared" si="20"/>
        <v>0</v>
      </c>
      <c r="H66" s="17">
        <v>1</v>
      </c>
      <c r="I66" s="32">
        <v>0</v>
      </c>
      <c r="J66" s="10">
        <f t="shared" si="29"/>
        <v>59</v>
      </c>
      <c r="K66" s="8">
        <f t="shared" si="21"/>
        <v>1</v>
      </c>
    </row>
    <row r="67" spans="1:11" ht="14.45" customHeight="1" x14ac:dyDescent="0.2">
      <c r="A67" s="30">
        <f t="shared" si="5"/>
        <v>60</v>
      </c>
      <c r="B67" s="26" t="s">
        <v>76</v>
      </c>
      <c r="C67" s="11">
        <v>1</v>
      </c>
      <c r="D67" s="19">
        <f t="shared" si="6"/>
        <v>51</v>
      </c>
      <c r="E67" s="11">
        <v>0</v>
      </c>
      <c r="F67" s="10">
        <f t="shared" si="7"/>
        <v>52</v>
      </c>
      <c r="G67" s="13">
        <f t="shared" ref="G67:G70" si="30">IF(ISERROR((C67-E67)/E67), IF(E67=0,IF(C67&gt;0,1,IF(C67=0,0,((C67-E67)/E67)))),(C67-E67)/E67)</f>
        <v>1</v>
      </c>
      <c r="H67" s="17">
        <v>1</v>
      </c>
      <c r="I67" s="32">
        <v>0</v>
      </c>
      <c r="J67" s="10">
        <f t="shared" si="9"/>
        <v>59</v>
      </c>
      <c r="K67" s="8">
        <f t="shared" ref="K67:K70" si="31">IF(ISERROR((H67-I67)/I67), IF(I67=0,IF(H67&gt;0,1,IF(H67=0,0,((H67-I67)/I67)))),(H67-I67)/I67)</f>
        <v>1</v>
      </c>
    </row>
    <row r="68" spans="1:11" ht="14.45" customHeight="1" x14ac:dyDescent="0.2">
      <c r="A68" s="30">
        <f t="shared" si="5"/>
        <v>61</v>
      </c>
      <c r="B68" s="26" t="s">
        <v>66</v>
      </c>
      <c r="C68" s="11">
        <v>0</v>
      </c>
      <c r="D68" s="19">
        <f t="shared" si="6"/>
        <v>54</v>
      </c>
      <c r="E68" s="11">
        <v>1</v>
      </c>
      <c r="F68" s="10">
        <f t="shared" si="7"/>
        <v>47</v>
      </c>
      <c r="G68" s="13">
        <f t="shared" si="30"/>
        <v>-1</v>
      </c>
      <c r="H68" s="17">
        <v>1</v>
      </c>
      <c r="I68" s="32">
        <v>4</v>
      </c>
      <c r="J68" s="10">
        <f t="shared" si="9"/>
        <v>47</v>
      </c>
      <c r="K68" s="8">
        <f t="shared" si="31"/>
        <v>-0.75</v>
      </c>
    </row>
    <row r="69" spans="1:11" ht="14.45" customHeight="1" x14ac:dyDescent="0.2">
      <c r="A69" s="30">
        <f t="shared" si="5"/>
        <v>62</v>
      </c>
      <c r="B69" s="26" t="s">
        <v>68</v>
      </c>
      <c r="C69" s="11">
        <v>0</v>
      </c>
      <c r="D69" s="19">
        <f t="shared" ref="D69" si="32">RANK(C69,$C$8:$C$73)</f>
        <v>54</v>
      </c>
      <c r="E69" s="11">
        <v>0</v>
      </c>
      <c r="F69" s="10">
        <f t="shared" ref="F69" si="33">RANK(E69,$E$8:$E$73)</f>
        <v>52</v>
      </c>
      <c r="G69" s="13">
        <f t="shared" ref="G69" si="34">IF(ISERROR((C69-E69)/E69), IF(E69=0,IF(C69&gt;0,1,IF(C69=0,0,((C69-E69)/E69)))),(C69-E69)/E69)</f>
        <v>0</v>
      </c>
      <c r="H69" s="17">
        <v>0</v>
      </c>
      <c r="I69" s="32">
        <v>1</v>
      </c>
      <c r="J69" s="10">
        <f t="shared" ref="J69" si="35">RANK(I69,$I$8:$I$73)</f>
        <v>54</v>
      </c>
      <c r="K69" s="8">
        <f t="shared" ref="K69" si="36">IF(ISERROR((H69-I69)/I69), IF(I69=0,IF(H69&gt;0,1,IF(H69=0,0,((H69-I69)/I69)))),(H69-I69)/I69)</f>
        <v>-1</v>
      </c>
    </row>
    <row r="70" spans="1:11" ht="14.45" customHeight="1" x14ac:dyDescent="0.2">
      <c r="A70" s="30">
        <f t="shared" si="5"/>
        <v>63</v>
      </c>
      <c r="B70" s="26" t="s">
        <v>77</v>
      </c>
      <c r="C70" s="11">
        <v>0</v>
      </c>
      <c r="D70" s="19">
        <f t="shared" si="6"/>
        <v>54</v>
      </c>
      <c r="E70" s="11">
        <v>4</v>
      </c>
      <c r="F70" s="10">
        <f t="shared" si="7"/>
        <v>43</v>
      </c>
      <c r="G70" s="13">
        <f t="shared" si="30"/>
        <v>-1</v>
      </c>
      <c r="H70" s="17">
        <v>0</v>
      </c>
      <c r="I70" s="32">
        <v>4</v>
      </c>
      <c r="J70" s="10">
        <f t="shared" si="9"/>
        <v>47</v>
      </c>
      <c r="K70" s="8">
        <f t="shared" si="31"/>
        <v>-1</v>
      </c>
    </row>
    <row r="71" spans="1:11" ht="14.45" customHeight="1" x14ac:dyDescent="0.2">
      <c r="A71" s="30">
        <f t="shared" si="5"/>
        <v>64</v>
      </c>
      <c r="B71" s="26" t="s">
        <v>67</v>
      </c>
      <c r="C71" s="11">
        <v>0</v>
      </c>
      <c r="D71" s="19">
        <f t="shared" si="6"/>
        <v>54</v>
      </c>
      <c r="E71" s="11">
        <v>0</v>
      </c>
      <c r="F71" s="10">
        <f t="shared" si="7"/>
        <v>52</v>
      </c>
      <c r="G71" s="13">
        <f t="shared" si="15"/>
        <v>0</v>
      </c>
      <c r="H71" s="17">
        <v>0</v>
      </c>
      <c r="I71" s="32">
        <v>1</v>
      </c>
      <c r="J71" s="10">
        <f t="shared" si="9"/>
        <v>54</v>
      </c>
      <c r="K71" s="8">
        <f t="shared" si="16"/>
        <v>-1</v>
      </c>
    </row>
    <row r="72" spans="1:11" ht="14.45" customHeight="1" x14ac:dyDescent="0.2">
      <c r="A72" s="30">
        <f t="shared" si="5"/>
        <v>65</v>
      </c>
      <c r="B72" s="26" t="s">
        <v>31</v>
      </c>
      <c r="C72" s="11">
        <v>0</v>
      </c>
      <c r="D72" s="19">
        <f t="shared" si="6"/>
        <v>54</v>
      </c>
      <c r="E72" s="11">
        <v>0</v>
      </c>
      <c r="F72" s="10">
        <f t="shared" si="7"/>
        <v>52</v>
      </c>
      <c r="G72" s="13">
        <f t="shared" si="15"/>
        <v>0</v>
      </c>
      <c r="H72" s="17">
        <v>0</v>
      </c>
      <c r="I72" s="32">
        <v>4</v>
      </c>
      <c r="J72" s="10">
        <f t="shared" si="9"/>
        <v>47</v>
      </c>
      <c r="K72" s="8">
        <f t="shared" si="16"/>
        <v>-1</v>
      </c>
    </row>
    <row r="73" spans="1:11" ht="14.45" customHeight="1" thickBot="1" x14ac:dyDescent="0.25">
      <c r="A73" s="39">
        <f t="shared" si="5"/>
        <v>66</v>
      </c>
      <c r="B73" s="41" t="s">
        <v>53</v>
      </c>
      <c r="C73" s="34">
        <v>0</v>
      </c>
      <c r="D73" s="33">
        <f t="shared" si="6"/>
        <v>54</v>
      </c>
      <c r="E73" s="34">
        <v>0</v>
      </c>
      <c r="F73" s="35">
        <f t="shared" si="7"/>
        <v>52</v>
      </c>
      <c r="G73" s="36">
        <f t="shared" ref="G73" si="37">IF(ISERROR((C73-E73)/E73), IF(E73=0,IF(C73&gt;0,1,IF(C73=0,0,((C73-E73)/E73)))),(C73-E73)/E73)</f>
        <v>0</v>
      </c>
      <c r="H73" s="37">
        <v>0</v>
      </c>
      <c r="I73" s="40">
        <v>1</v>
      </c>
      <c r="J73" s="35">
        <f t="shared" si="9"/>
        <v>54</v>
      </c>
      <c r="K73" s="38">
        <f t="shared" ref="K73" si="38">IF(ISERROR((H73-I73)/I73), IF(I73=0,IF(H73&gt;0,1,IF(H73=0,0,((H73-I73)/I73)))),(H73-I73)/I73)</f>
        <v>-1</v>
      </c>
    </row>
  </sheetData>
  <sortState xmlns:xlrd2="http://schemas.microsoft.com/office/spreadsheetml/2017/richdata2" ref="A8:K73">
    <sortCondition descending="1" ref="H8:H73"/>
  </sortState>
  <mergeCells count="8">
    <mergeCell ref="C7:D7"/>
    <mergeCell ref="A3:K3"/>
    <mergeCell ref="A4:K4"/>
    <mergeCell ref="C6:D6"/>
    <mergeCell ref="E6:F6"/>
    <mergeCell ref="I6:J6"/>
    <mergeCell ref="E7:F7"/>
    <mergeCell ref="I7:J7"/>
  </mergeCells>
  <conditionalFormatting sqref="G8:G73 K8:K73">
    <cfRule type="cellIs" dxfId="0" priority="1" operator="lessThan">
      <formula>0</formula>
    </cfRule>
  </conditionalFormatting>
  <printOptions horizontalCentered="1"/>
  <pageMargins left="0.19685039370078741" right="0.19685039370078741" top="0.19685039370078741" bottom="0.19685039370078741" header="0" footer="7.874015748031496E-2"/>
  <pageSetup paperSize="9" scale="90" orientation="portrait" r:id="rId1"/>
  <headerFooter alignWithMargins="0">
    <oddFooter xml:space="preserve">&amp;L&amp;"-,Italic"&amp;8ΣΥΝΔΕΣΜΟΣ ΕΙΣΑΓΩΓΕΩΝ ΑΝΤΙΠΡΟΣΩΠΩΝ ΑΥΤΟΚΙΝΗΤΩΝ
ΠΗΓΗ: ΕΛΣΤΑΤ /ΣΕΑΑ
&amp;R&amp;"-,Italic"&amp;8HELLENIC ASSOCIATION OF MOTOR VEHICLE  IMPORTERS-REPRESENTATIVES
SOURCE: ELSTAT /AMVIR
</oddFooter>
  </headerFooter>
  <rowBreaks count="1" manualBreakCount="1">
    <brk id="57" max="10" man="1"/>
  </rowBreaks>
  <colBreaks count="1" manualBreakCount="1">
    <brk id="11" max="76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61" id="{5F8B4C35-17FA-4384-941A-D90DB939C0DE}">
            <x14:iconSet iconSet="3Triangle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Triangles" iconId="0"/>
              <x14:cfIcon iconSet="3Triangles" iconId="1"/>
              <x14:cfIcon iconSet="3Triangles" iconId="2"/>
            </x14:iconSet>
          </x14:cfRule>
          <xm:sqref>G8:G73</xm:sqref>
        </x14:conditionalFormatting>
        <x14:conditionalFormatting xmlns:xm="http://schemas.microsoft.com/office/excel/2006/main">
          <x14:cfRule type="iconSet" priority="162" id="{D3AAA2B5-3AE2-4E50-BE9B-F02A877C74D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K8:K73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Δ_26_vs_25_Jun26</vt:lpstr>
      <vt:lpstr>Δ_26_vs_25_Jun26!Print_Area</vt:lpstr>
      <vt:lpstr>Δ_26_vs_25_Jun26!Print_Titles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kmichas</dc:creator>
  <cp:lastModifiedBy>SEAA Statistics</cp:lastModifiedBy>
  <cp:lastPrinted>2026-07-18T12:04:49Z</cp:lastPrinted>
  <dcterms:created xsi:type="dcterms:W3CDTF">2014-06-13T11:16:12Z</dcterms:created>
  <dcterms:modified xsi:type="dcterms:W3CDTF">2026-07-18T12:05:07Z</dcterms:modified>
</cp:coreProperties>
</file>