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Mar26\Comparison\"/>
    </mc:Choice>
  </mc:AlternateContent>
  <xr:revisionPtr revIDLastSave="0" documentId="13_ncr:1_{8A0CD115-AA43-4C75-91B7-3A00A4EBC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6_vs_25_Mar26" sheetId="1" r:id="rId1"/>
  </sheets>
  <definedNames>
    <definedName name="_xlnm.Print_Area" localSheetId="0">Δ_26_vs_25_Mar26!$A$1:$K$68</definedName>
    <definedName name="_xlnm.Print_Titles" localSheetId="0">Δ_26_vs_25_Mar26!$1:$7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" i="1" l="1"/>
  <c r="A65" i="1" s="1"/>
  <c r="A66" i="1" s="1"/>
  <c r="A67" i="1" s="1"/>
  <c r="A68" i="1" s="1"/>
  <c r="K64" i="1"/>
  <c r="J64" i="1"/>
  <c r="G64" i="1"/>
  <c r="F64" i="1"/>
  <c r="D64" i="1"/>
  <c r="K61" i="1"/>
  <c r="J61" i="1"/>
  <c r="G61" i="1"/>
  <c r="F61" i="1"/>
  <c r="D61" i="1"/>
  <c r="K60" i="1"/>
  <c r="J60" i="1"/>
  <c r="G60" i="1"/>
  <c r="F60" i="1"/>
  <c r="D60" i="1"/>
  <c r="K68" i="1"/>
  <c r="J68" i="1"/>
  <c r="G68" i="1"/>
  <c r="F68" i="1"/>
  <c r="D68" i="1"/>
  <c r="K67" i="1"/>
  <c r="J67" i="1"/>
  <c r="G67" i="1"/>
  <c r="F67" i="1"/>
  <c r="D67" i="1"/>
  <c r="K59" i="1"/>
  <c r="J59" i="1"/>
  <c r="G59" i="1"/>
  <c r="F59" i="1"/>
  <c r="D59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5" i="1"/>
  <c r="J65" i="1"/>
  <c r="G65" i="1"/>
  <c r="F65" i="1"/>
  <c r="D65" i="1"/>
  <c r="K63" i="1"/>
  <c r="J63" i="1"/>
  <c r="G63" i="1"/>
  <c r="F63" i="1"/>
  <c r="D63" i="1"/>
  <c r="K62" i="1"/>
  <c r="J62" i="1"/>
  <c r="G62" i="1"/>
  <c r="F62" i="1"/>
  <c r="D62" i="1"/>
  <c r="K66" i="1"/>
  <c r="J66" i="1"/>
  <c r="G66" i="1"/>
  <c r="F66" i="1"/>
  <c r="D66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H7" i="1" l="1"/>
  <c r="K52" i="1" l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K48" i="1"/>
  <c r="J48" i="1"/>
  <c r="G48" i="1"/>
  <c r="F48" i="1"/>
  <c r="D48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l="1"/>
  <c r="A59" i="1" s="1"/>
  <c r="A60" i="1" s="1"/>
  <c r="A61" i="1" s="1"/>
  <c r="A62" i="1" s="1"/>
  <c r="A63" i="1" l="1"/>
</calcChain>
</file>

<file path=xl/sharedStrings.xml><?xml version="1.0" encoding="utf-8"?>
<sst xmlns="http://schemas.openxmlformats.org/spreadsheetml/2006/main" count="73" uniqueCount="73">
  <si>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</si>
  <si>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</si>
  <si>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</si>
  <si>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</si>
  <si>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</si>
  <si>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</si>
  <si>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</si>
  <si>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</si>
  <si>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</si>
  <si>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</si>
  <si>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</si>
  <si>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</si>
  <si>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</si>
  <si>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</si>
  <si>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</si>
  <si>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</si>
  <si>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</si>
  <si>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</si>
  <si>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</si>
  <si>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</si>
  <si>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</si>
  <si>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</si>
  <si>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</si>
  <si>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</si>
  <si>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</si>
  <si>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</si>
  <si>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</si>
  <si>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</si>
  <si>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</si>
  <si>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</si>
  <si>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</si>
  <si>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</si>
  <si>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</si>
  <si>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</si>
  <si>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</si>
  <si>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</si>
  <si>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</si>
  <si>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</si>
  <si>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</si>
  <si>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</si>
  <si>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</si>
  <si>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</si>
  <si>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</si>
  <si>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VOYAH</t>
  </si>
  <si>
    <t>BENTLEY</t>
  </si>
  <si>
    <t>BYD</t>
  </si>
  <si>
    <t>LYNK &amp; CO</t>
  </si>
  <si>
    <t>FERRARI</t>
  </si>
  <si>
    <t>DFSK</t>
  </si>
  <si>
    <t>KERABOSS</t>
  </si>
  <si>
    <t>KGM</t>
  </si>
  <si>
    <t>OMODA</t>
  </si>
  <si>
    <t>JAECOO</t>
  </si>
  <si>
    <t>CAPRON</t>
  </si>
  <si>
    <t>XPENG</t>
  </si>
  <si>
    <t>CHERY</t>
  </si>
  <si>
    <t>MOKE</t>
  </si>
  <si>
    <t>GEELY</t>
  </si>
  <si>
    <t>DONGFENG</t>
  </si>
  <si>
    <t>NIO</t>
  </si>
  <si>
    <t>CHANGAN</t>
  </si>
  <si>
    <t>ZEEKR</t>
  </si>
  <si>
    <t>AION</t>
  </si>
  <si>
    <t>SWM</t>
  </si>
  <si>
    <t>% D26/25</t>
  </si>
  <si>
    <t>LAMBORGHINI</t>
  </si>
  <si>
    <t>LOTUS</t>
  </si>
  <si>
    <t>March '26 -YTD</t>
  </si>
  <si>
    <t>Mar. '26</t>
  </si>
  <si>
    <t>Mar. '25</t>
  </si>
  <si>
    <t>Mar. '26 - YtD</t>
  </si>
  <si>
    <t>Mar. '25 - YtD</t>
  </si>
  <si>
    <t>ROLLS ROYCE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</si>
</sst>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K68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67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68</v>
      </c>
      <c r="D6" s="46"/>
      <c r="E6" s="46" t="s">
        <v>69</v>
      </c>
      <c r="F6" s="46"/>
      <c r="G6" s="7" t="s">
        <v>64</v>
      </c>
      <c r="H6" s="9" t="s">
        <v>70</v>
      </c>
      <c r="I6" s="46" t="s">
        <v>71</v>
      </c>
      <c r="J6" s="46"/>
      <c r="K6" s="7" t="str">
        <f>G6</f>
        <v>% D26/25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SUM(C8:C68)</f>
        <v>14710</v>
      </c>
      <c r="D7" s="43"/>
      <c r="E7" s="43">
        <f>SUM(E8:E68)</f>
        <v>12719</v>
      </c>
      <c r="F7" s="43"/>
      <c r="G7" s="20">
        <f>C7/E7-1</f>
        <v>0.15653746363707843</v>
      </c>
      <c r="H7" s="24">
        <f>SUM(H8:H68)</f>
        <v>34812</v>
      </c>
      <c r="I7" s="43">
        <f>SUM(I8:I68)</f>
        <v>33196</v>
      </c>
      <c r="J7" s="43"/>
      <c r="K7" s="20">
        <f>H7/I7-1</f>
        <v>4.8680563923364284E-2</v>
      </c>
    </row>
    <row r="8" spans="1:11" ht="14.45" customHeight="1" x14ac:dyDescent="0.2">
      <c r="A8" s="29">
        <v>1</v>
      </c>
      <c r="B8" s="25" t="s">
        <v>4</v>
      </c>
      <c r="C8" s="21">
        <v>1900</v>
      </c>
      <c r="D8" s="18">
        <f>RANK(C8,$C$8:$C$68)</f>
        <v>1</v>
      </c>
      <c r="E8" s="21">
        <v>1746</v>
      </c>
      <c r="F8" s="15">
        <f>RANK(E8,$E$8:$E$68)</f>
        <v>1</v>
      </c>
      <c r="G8" s="23">
        <f t="shared" ref="G8:G39" si="0">IF(ISERROR((C8-E8)/E8), IF(E8=0,IF(C8&gt;0,1,IF(C8=0,0,((C8-E8)/E8)))),(C8-E8)/E8)</f>
        <v>8.8201603665521197E-2</v>
      </c>
      <c r="H8" s="14">
        <v>4874</v>
      </c>
      <c r="I8" s="31">
        <v>5140</v>
      </c>
      <c r="J8" s="15">
        <f>RANK(I8,$I$8:$I$68)</f>
        <v>1</v>
      </c>
      <c r="K8" s="16">
        <f t="shared" ref="K8:K39" si="1">IF(ISERROR((H8-I8)/I8), IF(I8=0,IF(H8&gt;0,1,IF(H8=0,0,((H8-I8)/I8)))),(H8-I8)/I8)</f>
        <v>-5.1750972762645911E-2</v>
      </c>
    </row>
    <row r="9" spans="1:11" ht="14.45" customHeight="1" x14ac:dyDescent="0.2">
      <c r="A9" s="30">
        <f t="shared" ref="A9:A68" si="2">A8+1</f>
        <v>2</v>
      </c>
      <c r="B9" s="26" t="s">
        <v>8</v>
      </c>
      <c r="C9" s="22">
        <v>1075</v>
      </c>
      <c r="D9" s="19">
        <f>RANK(C9,$C$8:$C$68)</f>
        <v>3</v>
      </c>
      <c r="E9" s="22">
        <v>1256</v>
      </c>
      <c r="F9" s="10">
        <f>RANK(E9,$E$8:$E$68)</f>
        <v>2</v>
      </c>
      <c r="G9" s="13">
        <f t="shared" si="0"/>
        <v>-0.14410828025477707</v>
      </c>
      <c r="H9" s="17">
        <v>2685</v>
      </c>
      <c r="I9" s="32">
        <v>3394</v>
      </c>
      <c r="J9" s="10">
        <f>RANK(I9,$I$8:$I$68)</f>
        <v>2</v>
      </c>
      <c r="K9" s="8">
        <f t="shared" si="1"/>
        <v>-0.20889805539186801</v>
      </c>
    </row>
    <row r="10" spans="1:11" ht="14.45" customHeight="1" x14ac:dyDescent="0.2">
      <c r="A10" s="30">
        <f t="shared" si="2"/>
        <v>3</v>
      </c>
      <c r="B10" s="26" t="s">
        <v>40</v>
      </c>
      <c r="C10" s="22">
        <v>887</v>
      </c>
      <c r="D10" s="19">
        <f>RANK(C10,$C$8:$C$68)</f>
        <v>4</v>
      </c>
      <c r="E10" s="22">
        <v>744</v>
      </c>
      <c r="F10" s="10">
        <f>RANK(E10,$E$8:$E$68)</f>
        <v>5</v>
      </c>
      <c r="G10" s="13">
        <f t="shared" si="0"/>
        <v>0.19220430107526881</v>
      </c>
      <c r="H10" s="17">
        <v>2569</v>
      </c>
      <c r="I10" s="32">
        <v>1882</v>
      </c>
      <c r="J10" s="10">
        <f>RANK(I10,$I$8:$I$68)</f>
        <v>5</v>
      </c>
      <c r="K10" s="8">
        <f t="shared" si="1"/>
        <v>0.36503719447396388</v>
      </c>
    </row>
    <row r="11" spans="1:11" ht="14.45" customHeight="1" x14ac:dyDescent="0.2">
      <c r="A11" s="30">
        <f t="shared" si="2"/>
        <v>4</v>
      </c>
      <c r="B11" s="26" t="s">
        <v>7</v>
      </c>
      <c r="C11" s="11">
        <v>887</v>
      </c>
      <c r="D11" s="19">
        <f>RANK(C11,$C$8:$C$68)</f>
        <v>4</v>
      </c>
      <c r="E11" s="11">
        <v>732</v>
      </c>
      <c r="F11" s="10">
        <f>RANK(E11,$E$8:$E$68)</f>
        <v>7</v>
      </c>
      <c r="G11" s="13">
        <f t="shared" si="0"/>
        <v>0.21174863387978143</v>
      </c>
      <c r="H11" s="17">
        <v>2500</v>
      </c>
      <c r="I11" s="32">
        <v>2444</v>
      </c>
      <c r="J11" s="10">
        <f>RANK(I11,$I$8:$I$68)</f>
        <v>3</v>
      </c>
      <c r="K11" s="8">
        <f t="shared" si="1"/>
        <v>2.2913256955810146E-2</v>
      </c>
    </row>
    <row r="12" spans="1:11" ht="14.45" customHeight="1" x14ac:dyDescent="0.2">
      <c r="A12" s="30">
        <f t="shared" si="2"/>
        <v>5</v>
      </c>
      <c r="B12" s="26" t="s">
        <v>9</v>
      </c>
      <c r="C12" s="11">
        <v>797</v>
      </c>
      <c r="D12" s="19">
        <f>RANK(C12,$C$8:$C$68)</f>
        <v>6</v>
      </c>
      <c r="E12" s="11">
        <v>742</v>
      </c>
      <c r="F12" s="10">
        <f>RANK(E12,$E$8:$E$68)</f>
        <v>6</v>
      </c>
      <c r="G12" s="13">
        <f t="shared" si="0"/>
        <v>7.4123989218328842E-2</v>
      </c>
      <c r="H12" s="17">
        <v>2015</v>
      </c>
      <c r="I12" s="32">
        <v>1812</v>
      </c>
      <c r="J12" s="10">
        <f>RANK(I12,$I$8:$I$68)</f>
        <v>6</v>
      </c>
      <c r="K12" s="8">
        <f t="shared" si="1"/>
        <v>0.1120309050772627</v>
      </c>
    </row>
    <row r="13" spans="1:11" ht="14.45" customHeight="1" x14ac:dyDescent="0.2">
      <c r="A13" s="30">
        <f t="shared" si="2"/>
        <v>6</v>
      </c>
      <c r="B13" s="26" t="s">
        <v>16</v>
      </c>
      <c r="C13" s="11">
        <v>730</v>
      </c>
      <c r="D13" s="19">
        <f>RANK(C13,$C$8:$C$68)</f>
        <v>9</v>
      </c>
      <c r="E13" s="11">
        <v>605</v>
      </c>
      <c r="F13" s="10">
        <f>RANK(E13,$E$8:$E$68)</f>
        <v>8</v>
      </c>
      <c r="G13" s="13">
        <f t="shared" si="0"/>
        <v>0.20661157024793389</v>
      </c>
      <c r="H13" s="17">
        <v>1803</v>
      </c>
      <c r="I13" s="32">
        <v>1680</v>
      </c>
      <c r="J13" s="10">
        <f>RANK(I13,$I$8:$I$68)</f>
        <v>7</v>
      </c>
      <c r="K13" s="8">
        <f t="shared" si="1"/>
        <v>7.3214285714285718E-2</v>
      </c>
    </row>
    <row r="14" spans="1:11" ht="14.45" customHeight="1" x14ac:dyDescent="0.2">
      <c r="A14" s="30">
        <f t="shared" si="2"/>
        <v>7</v>
      </c>
      <c r="B14" s="26" t="s">
        <v>13</v>
      </c>
      <c r="C14" s="11">
        <v>749</v>
      </c>
      <c r="D14" s="19">
        <f>RANK(C14,$C$8:$C$68)</f>
        <v>8</v>
      </c>
      <c r="E14" s="11">
        <v>808</v>
      </c>
      <c r="F14" s="10">
        <f>RANK(E14,$E$8:$E$68)</f>
        <v>4</v>
      </c>
      <c r="G14" s="13">
        <f t="shared" si="0"/>
        <v>-7.3019801980198015E-2</v>
      </c>
      <c r="H14" s="17">
        <v>1770</v>
      </c>
      <c r="I14" s="32">
        <v>2321</v>
      </c>
      <c r="J14" s="10">
        <f>RANK(I14,$I$8:$I$68)</f>
        <v>4</v>
      </c>
      <c r="K14" s="8">
        <f t="shared" si="1"/>
        <v>-0.23739767341663076</v>
      </c>
    </row>
    <row r="15" spans="1:11" ht="14.45" customHeight="1" x14ac:dyDescent="0.2">
      <c r="A15" s="30">
        <f t="shared" si="2"/>
        <v>8</v>
      </c>
      <c r="B15" s="26" t="s">
        <v>25</v>
      </c>
      <c r="C15" s="11">
        <v>791</v>
      </c>
      <c r="D15" s="19">
        <f>RANK(C15,$C$8:$C$68)</f>
        <v>7</v>
      </c>
      <c r="E15" s="11">
        <v>168</v>
      </c>
      <c r="F15" s="10">
        <f>RANK(E15,$E$8:$E$68)</f>
        <v>21</v>
      </c>
      <c r="G15" s="13">
        <f t="shared" si="0"/>
        <v>3.7083333333333335</v>
      </c>
      <c r="H15" s="17">
        <v>1605</v>
      </c>
      <c r="I15" s="32">
        <v>479</v>
      </c>
      <c r="J15" s="10">
        <f>RANK(I15,$I$8:$I$68)</f>
        <v>21</v>
      </c>
      <c r="K15" s="8">
        <f t="shared" si="1"/>
        <v>2.3507306889352817</v>
      </c>
    </row>
    <row r="16" spans="1:11" ht="14.45" customHeight="1" x14ac:dyDescent="0.2">
      <c r="A16" s="30">
        <f t="shared" si="2"/>
        <v>9</v>
      </c>
      <c r="B16" s="26" t="s">
        <v>6</v>
      </c>
      <c r="C16" s="11">
        <v>1257</v>
      </c>
      <c r="D16" s="19">
        <f>RANK(C16,$C$8:$C$68)</f>
        <v>2</v>
      </c>
      <c r="E16" s="11">
        <v>909</v>
      </c>
      <c r="F16" s="10">
        <f>RANK(E16,$E$8:$E$68)</f>
        <v>3</v>
      </c>
      <c r="G16" s="13">
        <f t="shared" si="0"/>
        <v>0.38283828382838286</v>
      </c>
      <c r="H16" s="17">
        <v>1513</v>
      </c>
      <c r="I16" s="32">
        <v>1474</v>
      </c>
      <c r="J16" s="10">
        <f>RANK(I16,$I$8:$I$68)</f>
        <v>9</v>
      </c>
      <c r="K16" s="8">
        <f t="shared" si="1"/>
        <v>2.6458616010854818E-2</v>
      </c>
    </row>
    <row r="17" spans="1:11" ht="14.45" customHeight="1" x14ac:dyDescent="0.2">
      <c r="A17" s="30">
        <f t="shared" si="2"/>
        <v>10</v>
      </c>
      <c r="B17" s="26" t="s">
        <v>14</v>
      </c>
      <c r="C17" s="11">
        <v>706</v>
      </c>
      <c r="D17" s="19">
        <f>RANK(C17,$C$8:$C$68)</f>
        <v>10</v>
      </c>
      <c r="E17" s="11">
        <v>450</v>
      </c>
      <c r="F17" s="10">
        <f>RANK(E17,$E$8:$E$68)</f>
        <v>12</v>
      </c>
      <c r="G17" s="13">
        <f t="shared" si="0"/>
        <v>0.56888888888888889</v>
      </c>
      <c r="H17" s="17">
        <v>1455</v>
      </c>
      <c r="I17" s="32">
        <v>591</v>
      </c>
      <c r="J17" s="10">
        <f>RANK(I17,$I$8:$I$68)</f>
        <v>17</v>
      </c>
      <c r="K17" s="8">
        <f t="shared" si="1"/>
        <v>1.4619289340101522</v>
      </c>
    </row>
    <row r="18" spans="1:11" ht="14.45" customHeight="1" x14ac:dyDescent="0.2">
      <c r="A18" s="30">
        <f t="shared" si="2"/>
        <v>11</v>
      </c>
      <c r="B18" s="26" t="s">
        <v>15</v>
      </c>
      <c r="C18" s="11">
        <v>509</v>
      </c>
      <c r="D18" s="19">
        <f>RANK(C18,$C$8:$C$68)</f>
        <v>11</v>
      </c>
      <c r="E18" s="11">
        <v>241</v>
      </c>
      <c r="F18" s="10">
        <f>RANK(E18,$E$8:$E$68)</f>
        <v>17</v>
      </c>
      <c r="G18" s="13">
        <f t="shared" si="0"/>
        <v>1.1120331950207469</v>
      </c>
      <c r="H18" s="17">
        <v>1236</v>
      </c>
      <c r="I18" s="32">
        <v>739</v>
      </c>
      <c r="J18" s="10">
        <f>RANK(I18,$I$8:$I$68)</f>
        <v>15</v>
      </c>
      <c r="K18" s="8">
        <f t="shared" si="1"/>
        <v>0.67253044654939109</v>
      </c>
    </row>
    <row r="19" spans="1:11" ht="14.45" customHeight="1" x14ac:dyDescent="0.2">
      <c r="A19" s="30">
        <f t="shared" si="2"/>
        <v>12</v>
      </c>
      <c r="B19" s="26" t="s">
        <v>42</v>
      </c>
      <c r="C19" s="11">
        <v>416</v>
      </c>
      <c r="D19" s="19">
        <f>RANK(C19,$C$8:$C$68)</f>
        <v>12</v>
      </c>
      <c r="E19" s="11">
        <v>346</v>
      </c>
      <c r="F19" s="10">
        <f>RANK(E19,$E$8:$E$68)</f>
        <v>14</v>
      </c>
      <c r="G19" s="13">
        <f t="shared" si="0"/>
        <v>0.20231213872832371</v>
      </c>
      <c r="H19" s="17">
        <v>1111</v>
      </c>
      <c r="I19" s="32">
        <v>1142</v>
      </c>
      <c r="J19" s="10">
        <f>RANK(I19,$I$8:$I$68)</f>
        <v>11</v>
      </c>
      <c r="K19" s="8">
        <f t="shared" si="1"/>
        <v>-2.7145359019264449E-2</v>
      </c>
    </row>
    <row r="20" spans="1:11" ht="14.45" customHeight="1" x14ac:dyDescent="0.2">
      <c r="A20" s="30">
        <f t="shared" si="2"/>
        <v>13</v>
      </c>
      <c r="B20" s="26" t="s">
        <v>5</v>
      </c>
      <c r="C20" s="11">
        <v>341</v>
      </c>
      <c r="D20" s="19">
        <f>RANK(C20,$C$8:$C$68)</f>
        <v>16</v>
      </c>
      <c r="E20" s="11">
        <v>481</v>
      </c>
      <c r="F20" s="10">
        <f>RANK(E20,$E$8:$E$68)</f>
        <v>10</v>
      </c>
      <c r="G20" s="13">
        <f t="shared" si="0"/>
        <v>-0.29106029106029108</v>
      </c>
      <c r="H20" s="17">
        <v>981</v>
      </c>
      <c r="I20" s="32">
        <v>1521</v>
      </c>
      <c r="J20" s="10">
        <f>RANK(I20,$I$8:$I$68)</f>
        <v>8</v>
      </c>
      <c r="K20" s="8">
        <f t="shared" si="1"/>
        <v>-0.35502958579881655</v>
      </c>
    </row>
    <row r="21" spans="1:11" ht="14.45" customHeight="1" x14ac:dyDescent="0.2">
      <c r="A21" s="30">
        <f t="shared" si="2"/>
        <v>14</v>
      </c>
      <c r="B21" s="26" t="s">
        <v>55</v>
      </c>
      <c r="C21" s="11">
        <v>415</v>
      </c>
      <c r="D21" s="19">
        <f>RANK(C21,$C$8:$C$68)</f>
        <v>13</v>
      </c>
      <c r="E21" s="11">
        <v>0</v>
      </c>
      <c r="F21" s="10">
        <f>RANK(E21,$E$8:$E$68)</f>
        <v>45</v>
      </c>
      <c r="G21" s="13">
        <f t="shared" si="0"/>
        <v>1</v>
      </c>
      <c r="H21" s="17">
        <v>869</v>
      </c>
      <c r="I21" s="32">
        <v>0</v>
      </c>
      <c r="J21" s="10">
        <f>RANK(I21,$I$8:$I$68)</f>
        <v>51</v>
      </c>
      <c r="K21" s="8">
        <f t="shared" si="1"/>
        <v>1</v>
      </c>
    </row>
    <row r="22" spans="1:11" ht="14.45" customHeight="1" x14ac:dyDescent="0.2">
      <c r="A22" s="30">
        <f t="shared" si="2"/>
        <v>15</v>
      </c>
      <c r="B22" s="26" t="s">
        <v>39</v>
      </c>
      <c r="C22" s="11">
        <v>359</v>
      </c>
      <c r="D22" s="19">
        <f>RANK(C22,$C$8:$C$68)</f>
        <v>14</v>
      </c>
      <c r="E22" s="11">
        <v>549</v>
      </c>
      <c r="F22" s="10">
        <f>RANK(E22,$E$8:$E$68)</f>
        <v>9</v>
      </c>
      <c r="G22" s="13">
        <f t="shared" si="0"/>
        <v>-0.3460837887067395</v>
      </c>
      <c r="H22" s="17">
        <v>799</v>
      </c>
      <c r="I22" s="32">
        <v>1237</v>
      </c>
      <c r="J22" s="10">
        <f>RANK(I22,$I$8:$I$68)</f>
        <v>10</v>
      </c>
      <c r="K22" s="8">
        <f t="shared" si="1"/>
        <v>-0.35408245755860956</v>
      </c>
    </row>
    <row r="23" spans="1:11" ht="14.45" customHeight="1" x14ac:dyDescent="0.2">
      <c r="A23" s="30">
        <f t="shared" si="2"/>
        <v>16</v>
      </c>
      <c r="B23" s="26" t="s">
        <v>45</v>
      </c>
      <c r="C23" s="11">
        <v>292</v>
      </c>
      <c r="D23" s="19">
        <f>RANK(C23,$C$8:$C$68)</f>
        <v>17</v>
      </c>
      <c r="E23" s="11">
        <v>120</v>
      </c>
      <c r="F23" s="10">
        <f>RANK(E23,$E$8:$E$68)</f>
        <v>24</v>
      </c>
      <c r="G23" s="13">
        <f t="shared" si="0"/>
        <v>1.4333333333333333</v>
      </c>
      <c r="H23" s="17">
        <v>746</v>
      </c>
      <c r="I23" s="32">
        <v>528</v>
      </c>
      <c r="J23" s="10">
        <f>RANK(I23,$I$8:$I$68)</f>
        <v>19</v>
      </c>
      <c r="K23" s="8">
        <f t="shared" si="1"/>
        <v>0.4128787878787879</v>
      </c>
    </row>
    <row r="24" spans="1:11" ht="14.45" customHeight="1" x14ac:dyDescent="0.2">
      <c r="A24" s="30">
        <f t="shared" si="2"/>
        <v>17</v>
      </c>
      <c r="B24" s="26" t="s">
        <v>11</v>
      </c>
      <c r="C24" s="11">
        <v>259</v>
      </c>
      <c r="D24" s="19">
        <f>RANK(C24,$C$8:$C$68)</f>
        <v>19</v>
      </c>
      <c r="E24" s="11">
        <v>464</v>
      </c>
      <c r="F24" s="10">
        <f>RANK(E24,$E$8:$E$68)</f>
        <v>11</v>
      </c>
      <c r="G24" s="13">
        <f t="shared" si="0"/>
        <v>-0.44181034482758619</v>
      </c>
      <c r="H24" s="17">
        <v>707</v>
      </c>
      <c r="I24" s="32">
        <v>750</v>
      </c>
      <c r="J24" s="10">
        <f>RANK(I24,$I$8:$I$68)</f>
        <v>12</v>
      </c>
      <c r="K24" s="8">
        <f t="shared" si="1"/>
        <v>-5.7333333333333333E-2</v>
      </c>
    </row>
    <row r="25" spans="1:11" ht="14.45" customHeight="1" x14ac:dyDescent="0.2">
      <c r="A25" s="30">
        <f t="shared" si="2"/>
        <v>18</v>
      </c>
      <c r="B25" s="26" t="s">
        <v>20</v>
      </c>
      <c r="C25" s="11">
        <v>342</v>
      </c>
      <c r="D25" s="19">
        <f>RANK(C25,$C$8:$C$68)</f>
        <v>15</v>
      </c>
      <c r="E25" s="11">
        <v>208</v>
      </c>
      <c r="F25" s="10">
        <f>RANK(E25,$E$8:$E$68)</f>
        <v>19</v>
      </c>
      <c r="G25" s="13">
        <f t="shared" si="0"/>
        <v>0.64423076923076927</v>
      </c>
      <c r="H25" s="17">
        <v>672</v>
      </c>
      <c r="I25" s="32">
        <v>519</v>
      </c>
      <c r="J25" s="10">
        <f>RANK(I25,$I$8:$I$68)</f>
        <v>20</v>
      </c>
      <c r="K25" s="8">
        <f t="shared" si="1"/>
        <v>0.2947976878612717</v>
      </c>
    </row>
    <row r="26" spans="1:11" ht="14.45" customHeight="1" x14ac:dyDescent="0.2">
      <c r="A26" s="30">
        <f t="shared" si="2"/>
        <v>19</v>
      </c>
      <c r="B26" s="26" t="s">
        <v>12</v>
      </c>
      <c r="C26" s="11">
        <v>266</v>
      </c>
      <c r="D26" s="19">
        <f>RANK(C26,$C$8:$C$68)</f>
        <v>18</v>
      </c>
      <c r="E26" s="11">
        <v>272</v>
      </c>
      <c r="F26" s="10">
        <f>RANK(E26,$E$8:$E$68)</f>
        <v>15</v>
      </c>
      <c r="G26" s="13">
        <f t="shared" si="0"/>
        <v>-2.2058823529411766E-2</v>
      </c>
      <c r="H26" s="17">
        <v>637</v>
      </c>
      <c r="I26" s="32">
        <v>745</v>
      </c>
      <c r="J26" s="10">
        <f>RANK(I26,$I$8:$I$68)</f>
        <v>14</v>
      </c>
      <c r="K26" s="8">
        <f t="shared" si="1"/>
        <v>-0.14496644295302014</v>
      </c>
    </row>
    <row r="27" spans="1:11" ht="14.45" customHeight="1" x14ac:dyDescent="0.2">
      <c r="A27" s="30">
        <f t="shared" si="2"/>
        <v>20</v>
      </c>
      <c r="B27" s="26" t="s">
        <v>17</v>
      </c>
      <c r="C27" s="11">
        <v>135</v>
      </c>
      <c r="D27" s="19">
        <f>RANK(C27,$C$8:$C$68)</f>
        <v>24</v>
      </c>
      <c r="E27" s="11">
        <v>391</v>
      </c>
      <c r="F27" s="10">
        <f>RANK(E27,$E$8:$E$68)</f>
        <v>13</v>
      </c>
      <c r="G27" s="13">
        <f t="shared" si="0"/>
        <v>-0.65473145780051156</v>
      </c>
      <c r="H27" s="17">
        <v>581</v>
      </c>
      <c r="I27" s="32">
        <v>747</v>
      </c>
      <c r="J27" s="10">
        <f>RANK(I27,$I$8:$I$68)</f>
        <v>13</v>
      </c>
      <c r="K27" s="8">
        <f t="shared" si="1"/>
        <v>-0.22222222222222221</v>
      </c>
    </row>
    <row r="28" spans="1:11" ht="14.45" customHeight="1" x14ac:dyDescent="0.2">
      <c r="A28" s="30">
        <f t="shared" si="2"/>
        <v>21</v>
      </c>
      <c r="B28" s="26" t="s">
        <v>22</v>
      </c>
      <c r="C28" s="11">
        <v>213</v>
      </c>
      <c r="D28" s="19">
        <f>RANK(C28,$C$8:$C$68)</f>
        <v>22</v>
      </c>
      <c r="E28" s="11">
        <v>180</v>
      </c>
      <c r="F28" s="10">
        <f>RANK(E28,$E$8:$E$68)</f>
        <v>20</v>
      </c>
      <c r="G28" s="13">
        <f t="shared" si="0"/>
        <v>0.18333333333333332</v>
      </c>
      <c r="H28" s="17">
        <v>540</v>
      </c>
      <c r="I28" s="32">
        <v>588</v>
      </c>
      <c r="J28" s="10">
        <f>RANK(I28,$I$8:$I$68)</f>
        <v>18</v>
      </c>
      <c r="K28" s="8">
        <f t="shared" si="1"/>
        <v>-8.1632653061224483E-2</v>
      </c>
    </row>
    <row r="29" spans="1:11" ht="14.45" customHeight="1" x14ac:dyDescent="0.2">
      <c r="A29" s="30">
        <f t="shared" si="2"/>
        <v>22</v>
      </c>
      <c r="B29" s="26" t="s">
        <v>10</v>
      </c>
      <c r="C29" s="11">
        <v>218</v>
      </c>
      <c r="D29" s="19">
        <f>RANK(C29,$C$8:$C$68)</f>
        <v>21</v>
      </c>
      <c r="E29" s="11">
        <v>250</v>
      </c>
      <c r="F29" s="10">
        <f>RANK(E29,$E$8:$E$68)</f>
        <v>16</v>
      </c>
      <c r="G29" s="13">
        <f t="shared" si="0"/>
        <v>-0.128</v>
      </c>
      <c r="H29" s="17">
        <v>461</v>
      </c>
      <c r="I29" s="32">
        <v>607</v>
      </c>
      <c r="J29" s="10">
        <f>RANK(I29,$I$8:$I$68)</f>
        <v>16</v>
      </c>
      <c r="K29" s="8">
        <f t="shared" si="1"/>
        <v>-0.24052718286655683</v>
      </c>
    </row>
    <row r="30" spans="1:11" ht="14.45" customHeight="1" x14ac:dyDescent="0.2">
      <c r="A30" s="30">
        <f t="shared" si="2"/>
        <v>23</v>
      </c>
      <c r="B30" s="26" t="s">
        <v>34</v>
      </c>
      <c r="C30" s="11">
        <v>227</v>
      </c>
      <c r="D30" s="19">
        <f>RANK(C30,$C$8:$C$68)</f>
        <v>20</v>
      </c>
      <c r="E30" s="11">
        <v>215</v>
      </c>
      <c r="F30" s="10">
        <f>RANK(E30,$E$8:$E$68)</f>
        <v>18</v>
      </c>
      <c r="G30" s="13">
        <f t="shared" si="0"/>
        <v>5.5813953488372092E-2</v>
      </c>
      <c r="H30" s="17">
        <v>308</v>
      </c>
      <c r="I30" s="32">
        <v>319</v>
      </c>
      <c r="J30" s="10">
        <f>RANK(I30,$I$8:$I$68)</f>
        <v>24</v>
      </c>
      <c r="K30" s="8">
        <f t="shared" si="1"/>
        <v>-3.4482758620689655E-2</v>
      </c>
    </row>
    <row r="31" spans="1:11" ht="14.45" customHeight="1" x14ac:dyDescent="0.2">
      <c r="A31" s="30">
        <f t="shared" si="2"/>
        <v>24</v>
      </c>
      <c r="B31" s="26" t="s">
        <v>19</v>
      </c>
      <c r="C31" s="11">
        <v>145</v>
      </c>
      <c r="D31" s="19">
        <f>RANK(C31,$C$8:$C$68)</f>
        <v>23</v>
      </c>
      <c r="E31" s="11">
        <v>117</v>
      </c>
      <c r="F31" s="10">
        <f>RANK(E31,$E$8:$E$68)</f>
        <v>25</v>
      </c>
      <c r="G31" s="13">
        <f t="shared" si="0"/>
        <v>0.23931623931623933</v>
      </c>
      <c r="H31" s="17">
        <v>303</v>
      </c>
      <c r="I31" s="32">
        <v>273</v>
      </c>
      <c r="J31" s="10">
        <f>RANK(I31,$I$8:$I$68)</f>
        <v>26</v>
      </c>
      <c r="K31" s="8">
        <f t="shared" si="1"/>
        <v>0.10989010989010989</v>
      </c>
    </row>
    <row r="32" spans="1:11" ht="14.45" customHeight="1" x14ac:dyDescent="0.2">
      <c r="A32" s="30">
        <f t="shared" si="2"/>
        <v>25</v>
      </c>
      <c r="B32" s="26" t="s">
        <v>35</v>
      </c>
      <c r="C32" s="11">
        <v>84</v>
      </c>
      <c r="D32" s="19">
        <f>RANK(C32,$C$8:$C$68)</f>
        <v>26</v>
      </c>
      <c r="E32" s="11">
        <v>123</v>
      </c>
      <c r="F32" s="10">
        <f>RANK(E32,$E$8:$E$68)</f>
        <v>23</v>
      </c>
      <c r="G32" s="13">
        <f t="shared" si="0"/>
        <v>-0.31707317073170732</v>
      </c>
      <c r="H32" s="17">
        <v>298</v>
      </c>
      <c r="I32" s="32">
        <v>394</v>
      </c>
      <c r="J32" s="10">
        <f>RANK(I32,$I$8:$I$68)</f>
        <v>22</v>
      </c>
      <c r="K32" s="8">
        <f t="shared" si="1"/>
        <v>-0.24365482233502539</v>
      </c>
    </row>
    <row r="33" spans="1:11" ht="14.45" customHeight="1" x14ac:dyDescent="0.2">
      <c r="A33" s="30">
        <f t="shared" si="2"/>
        <v>26</v>
      </c>
      <c r="B33" s="26" t="s">
        <v>18</v>
      </c>
      <c r="C33" s="11">
        <v>114</v>
      </c>
      <c r="D33" s="19">
        <f>RANK(C33,$C$8:$C$68)</f>
        <v>25</v>
      </c>
      <c r="E33" s="11">
        <v>134</v>
      </c>
      <c r="F33" s="10">
        <f>RANK(E33,$E$8:$E$68)</f>
        <v>22</v>
      </c>
      <c r="G33" s="13">
        <f t="shared" si="0"/>
        <v>-0.14925373134328357</v>
      </c>
      <c r="H33" s="17">
        <v>285</v>
      </c>
      <c r="I33" s="32">
        <v>332</v>
      </c>
      <c r="J33" s="10">
        <f>RANK(I33,$I$8:$I$68)</f>
        <v>23</v>
      </c>
      <c r="K33" s="8">
        <f t="shared" si="1"/>
        <v>-0.14156626506024098</v>
      </c>
    </row>
    <row r="34" spans="1:11" ht="14.45" customHeight="1" x14ac:dyDescent="0.2">
      <c r="A34" s="30">
        <f t="shared" si="2"/>
        <v>27</v>
      </c>
      <c r="B34" s="26" t="s">
        <v>24</v>
      </c>
      <c r="C34" s="11">
        <v>55</v>
      </c>
      <c r="D34" s="19">
        <f>RANK(C34,$C$8:$C$68)</f>
        <v>30</v>
      </c>
      <c r="E34" s="11">
        <v>53</v>
      </c>
      <c r="F34" s="10">
        <f>RANK(E34,$E$8:$E$68)</f>
        <v>29</v>
      </c>
      <c r="G34" s="13">
        <f t="shared" si="0"/>
        <v>3.7735849056603772E-2</v>
      </c>
      <c r="H34" s="17">
        <v>232</v>
      </c>
      <c r="I34" s="32">
        <v>217</v>
      </c>
      <c r="J34" s="10">
        <f>RANK(I34,$I$8:$I$68)</f>
        <v>27</v>
      </c>
      <c r="K34" s="8">
        <f t="shared" si="1"/>
        <v>6.9124423963133647E-2</v>
      </c>
    </row>
    <row r="35" spans="1:11" ht="14.45" customHeight="1" x14ac:dyDescent="0.2">
      <c r="A35" s="30">
        <f t="shared" si="2"/>
        <v>28</v>
      </c>
      <c r="B35" s="26" t="s">
        <v>27</v>
      </c>
      <c r="C35" s="11">
        <v>66</v>
      </c>
      <c r="D35" s="19">
        <f>RANK(C35,$C$8:$C$68)</f>
        <v>28</v>
      </c>
      <c r="E35" s="11">
        <v>57</v>
      </c>
      <c r="F35" s="10">
        <f>RANK(E35,$E$8:$E$68)</f>
        <v>28</v>
      </c>
      <c r="G35" s="13">
        <f t="shared" si="0"/>
        <v>0.15789473684210525</v>
      </c>
      <c r="H35" s="17">
        <v>158</v>
      </c>
      <c r="I35" s="32">
        <v>188</v>
      </c>
      <c r="J35" s="10">
        <f>RANK(I35,$I$8:$I$68)</f>
        <v>28</v>
      </c>
      <c r="K35" s="8">
        <f t="shared" si="1"/>
        <v>-0.15957446808510639</v>
      </c>
    </row>
    <row r="36" spans="1:11" ht="14.45" customHeight="1" x14ac:dyDescent="0.2">
      <c r="A36" s="30">
        <f t="shared" si="2"/>
        <v>29</v>
      </c>
      <c r="B36" s="26" t="s">
        <v>33</v>
      </c>
      <c r="C36" s="11">
        <v>53</v>
      </c>
      <c r="D36" s="19">
        <f>RANK(C36,$C$8:$C$68)</f>
        <v>31</v>
      </c>
      <c r="E36" s="11">
        <v>93</v>
      </c>
      <c r="F36" s="10">
        <f>RANK(E36,$E$8:$E$68)</f>
        <v>26</v>
      </c>
      <c r="G36" s="13">
        <f t="shared" si="0"/>
        <v>-0.43010752688172044</v>
      </c>
      <c r="H36" s="17">
        <v>155</v>
      </c>
      <c r="I36" s="32">
        <v>315</v>
      </c>
      <c r="J36" s="10">
        <f>RANK(I36,$I$8:$I$68)</f>
        <v>25</v>
      </c>
      <c r="K36" s="8">
        <f t="shared" si="1"/>
        <v>-0.50793650793650791</v>
      </c>
    </row>
    <row r="37" spans="1:11" ht="14.45" customHeight="1" x14ac:dyDescent="0.2">
      <c r="A37" s="30">
        <f t="shared" si="2"/>
        <v>30</v>
      </c>
      <c r="B37" s="26" t="s">
        <v>28</v>
      </c>
      <c r="C37" s="11">
        <v>58</v>
      </c>
      <c r="D37" s="19">
        <f>RANK(C37,$C$8:$C$68)</f>
        <v>29</v>
      </c>
      <c r="E37" s="11">
        <v>68</v>
      </c>
      <c r="F37" s="10">
        <f>RANK(E37,$E$8:$E$68)</f>
        <v>27</v>
      </c>
      <c r="G37" s="13">
        <f t="shared" si="0"/>
        <v>-0.14705882352941177</v>
      </c>
      <c r="H37" s="17">
        <v>122</v>
      </c>
      <c r="I37" s="32">
        <v>137</v>
      </c>
      <c r="J37" s="10">
        <f>RANK(I37,$I$8:$I$68)</f>
        <v>31</v>
      </c>
      <c r="K37" s="8">
        <f t="shared" si="1"/>
        <v>-0.10948905109489052</v>
      </c>
    </row>
    <row r="38" spans="1:11" ht="14.45" customHeight="1" x14ac:dyDescent="0.2">
      <c r="A38" s="30">
        <f t="shared" si="2"/>
        <v>31</v>
      </c>
      <c r="B38" s="26" t="s">
        <v>51</v>
      </c>
      <c r="C38" s="11">
        <v>83</v>
      </c>
      <c r="D38" s="19">
        <f>RANK(C38,$C$8:$C$68)</f>
        <v>27</v>
      </c>
      <c r="E38" s="11">
        <v>0</v>
      </c>
      <c r="F38" s="10">
        <f>RANK(E38,$E$8:$E$68)</f>
        <v>45</v>
      </c>
      <c r="G38" s="13">
        <f t="shared" si="0"/>
        <v>1</v>
      </c>
      <c r="H38" s="17">
        <v>101</v>
      </c>
      <c r="I38" s="32">
        <v>4</v>
      </c>
      <c r="J38" s="10">
        <f>RANK(I38,$I$8:$I$68)</f>
        <v>40</v>
      </c>
      <c r="K38" s="8">
        <f t="shared" si="1"/>
        <v>24.25</v>
      </c>
    </row>
    <row r="39" spans="1:11" ht="14.45" customHeight="1" x14ac:dyDescent="0.2">
      <c r="A39" s="30">
        <f t="shared" si="2"/>
        <v>32</v>
      </c>
      <c r="B39" s="26" t="s">
        <v>23</v>
      </c>
      <c r="C39" s="11">
        <v>40</v>
      </c>
      <c r="D39" s="19">
        <f>RANK(C39,$C$8:$C$68)</f>
        <v>33</v>
      </c>
      <c r="E39" s="11">
        <v>37</v>
      </c>
      <c r="F39" s="10">
        <f>RANK(E39,$E$8:$E$68)</f>
        <v>31</v>
      </c>
      <c r="G39" s="13">
        <f t="shared" si="0"/>
        <v>8.1081081081081086E-2</v>
      </c>
      <c r="H39" s="17">
        <v>93</v>
      </c>
      <c r="I39" s="32">
        <v>90</v>
      </c>
      <c r="J39" s="10">
        <f>RANK(I39,$I$8:$I$68)</f>
        <v>32</v>
      </c>
      <c r="K39" s="8">
        <f t="shared" si="1"/>
        <v>3.3333333333333333E-2</v>
      </c>
    </row>
    <row r="40" spans="1:11" ht="14.45" customHeight="1" x14ac:dyDescent="0.2">
      <c r="A40" s="30">
        <f t="shared" si="2"/>
        <v>33</v>
      </c>
      <c r="B40" s="26" t="s">
        <v>52</v>
      </c>
      <c r="C40" s="11">
        <v>28</v>
      </c>
      <c r="D40" s="19">
        <f t="shared" ref="D40:D68" si="3">RANK(C40,$C$8:$C$68)</f>
        <v>35</v>
      </c>
      <c r="E40" s="11">
        <v>0</v>
      </c>
      <c r="F40" s="10">
        <f t="shared" ref="F40:F68" si="4">RANK(E40,$E$8:$E$68)</f>
        <v>45</v>
      </c>
      <c r="G40" s="13">
        <f t="shared" ref="G40:G48" si="5">IF(ISERROR((C40-E40)/E40), IF(E40=0,IF(C40&gt;0,1,IF(C40=0,0,((C40-E40)/E40)))),(C40-E40)/E40)</f>
        <v>1</v>
      </c>
      <c r="H40" s="17">
        <v>82</v>
      </c>
      <c r="I40" s="32">
        <v>2</v>
      </c>
      <c r="J40" s="10">
        <f t="shared" ref="J40:J68" si="6">RANK(I40,$I$8:$I$68)</f>
        <v>43</v>
      </c>
      <c r="K40" s="8">
        <f t="shared" ref="K40:K48" si="7">IF(ISERROR((H40-I40)/I40), IF(I40=0,IF(H40&gt;0,1,IF(H40=0,0,((H40-I40)/I40)))),(H40-I40)/I40)</f>
        <v>40</v>
      </c>
    </row>
    <row r="41" spans="1:11" ht="14.45" customHeight="1" x14ac:dyDescent="0.2">
      <c r="A41" s="30">
        <f t="shared" si="2"/>
        <v>34</v>
      </c>
      <c r="B41" s="26" t="s">
        <v>57</v>
      </c>
      <c r="C41" s="11">
        <v>26</v>
      </c>
      <c r="D41" s="19">
        <f t="shared" si="3"/>
        <v>36</v>
      </c>
      <c r="E41" s="11">
        <v>0</v>
      </c>
      <c r="F41" s="10">
        <f t="shared" si="4"/>
        <v>45</v>
      </c>
      <c r="G41" s="13">
        <f t="shared" si="5"/>
        <v>1</v>
      </c>
      <c r="H41" s="17">
        <v>75</v>
      </c>
      <c r="I41" s="32">
        <v>0</v>
      </c>
      <c r="J41" s="10">
        <f t="shared" si="6"/>
        <v>51</v>
      </c>
      <c r="K41" s="8">
        <f t="shared" si="7"/>
        <v>1</v>
      </c>
    </row>
    <row r="42" spans="1:11" ht="14.45" customHeight="1" x14ac:dyDescent="0.2">
      <c r="A42" s="30">
        <f t="shared" si="2"/>
        <v>35</v>
      </c>
      <c r="B42" s="26" t="s">
        <v>41</v>
      </c>
      <c r="C42" s="11">
        <v>32</v>
      </c>
      <c r="D42" s="19">
        <f t="shared" si="3"/>
        <v>34</v>
      </c>
      <c r="E42" s="11">
        <v>20</v>
      </c>
      <c r="F42" s="10">
        <f t="shared" si="4"/>
        <v>35</v>
      </c>
      <c r="G42" s="13">
        <f t="shared" si="5"/>
        <v>0.6</v>
      </c>
      <c r="H42" s="17">
        <v>62</v>
      </c>
      <c r="I42" s="32">
        <v>60</v>
      </c>
      <c r="J42" s="10">
        <f t="shared" si="6"/>
        <v>34</v>
      </c>
      <c r="K42" s="8">
        <f t="shared" si="7"/>
        <v>3.3333333333333333E-2</v>
      </c>
    </row>
    <row r="43" spans="1:11" ht="14.45" customHeight="1" x14ac:dyDescent="0.2">
      <c r="A43" s="30">
        <f t="shared" si="2"/>
        <v>36</v>
      </c>
      <c r="B43" s="26" t="s">
        <v>50</v>
      </c>
      <c r="C43" s="11">
        <v>46</v>
      </c>
      <c r="D43" s="19">
        <f t="shared" si="3"/>
        <v>32</v>
      </c>
      <c r="E43" s="11">
        <v>4</v>
      </c>
      <c r="F43" s="10">
        <f t="shared" si="4"/>
        <v>36</v>
      </c>
      <c r="G43" s="13">
        <f t="shared" si="5"/>
        <v>10.5</v>
      </c>
      <c r="H43" s="17">
        <v>61</v>
      </c>
      <c r="I43" s="32">
        <v>36</v>
      </c>
      <c r="J43" s="10">
        <f t="shared" si="6"/>
        <v>36</v>
      </c>
      <c r="K43" s="8">
        <f t="shared" si="7"/>
        <v>0.69444444444444442</v>
      </c>
    </row>
    <row r="44" spans="1:11" ht="14.45" customHeight="1" x14ac:dyDescent="0.2">
      <c r="A44" s="30">
        <f t="shared" si="2"/>
        <v>37</v>
      </c>
      <c r="B44" s="26" t="s">
        <v>30</v>
      </c>
      <c r="C44" s="11">
        <v>12</v>
      </c>
      <c r="D44" s="19">
        <f t="shared" si="3"/>
        <v>38</v>
      </c>
      <c r="E44" s="11">
        <v>24</v>
      </c>
      <c r="F44" s="10">
        <f t="shared" si="4"/>
        <v>32</v>
      </c>
      <c r="G44" s="13">
        <f t="shared" si="5"/>
        <v>-0.5</v>
      </c>
      <c r="H44" s="17">
        <v>61</v>
      </c>
      <c r="I44" s="32">
        <v>81</v>
      </c>
      <c r="J44" s="10">
        <f t="shared" si="6"/>
        <v>33</v>
      </c>
      <c r="K44" s="8">
        <f t="shared" si="7"/>
        <v>-0.24691358024691357</v>
      </c>
    </row>
    <row r="45" spans="1:11" ht="14.45" customHeight="1" x14ac:dyDescent="0.2">
      <c r="A45" s="30">
        <f t="shared" si="2"/>
        <v>38</v>
      </c>
      <c r="B45" s="26" t="s">
        <v>60</v>
      </c>
      <c r="C45" s="11">
        <v>24</v>
      </c>
      <c r="D45" s="19">
        <f t="shared" si="3"/>
        <v>37</v>
      </c>
      <c r="E45" s="11">
        <v>0</v>
      </c>
      <c r="F45" s="10">
        <f t="shared" si="4"/>
        <v>45</v>
      </c>
      <c r="G45" s="13">
        <f t="shared" si="5"/>
        <v>1</v>
      </c>
      <c r="H45" s="17">
        <v>42</v>
      </c>
      <c r="I45" s="32">
        <v>0</v>
      </c>
      <c r="J45" s="10">
        <f t="shared" si="6"/>
        <v>51</v>
      </c>
      <c r="K45" s="8">
        <f t="shared" si="7"/>
        <v>1</v>
      </c>
    </row>
    <row r="46" spans="1:11" ht="14.45" customHeight="1" x14ac:dyDescent="0.2">
      <c r="A46" s="30">
        <f t="shared" si="2"/>
        <v>39</v>
      </c>
      <c r="B46" s="26" t="s">
        <v>54</v>
      </c>
      <c r="C46" s="11">
        <v>12</v>
      </c>
      <c r="D46" s="19">
        <f t="shared" si="3"/>
        <v>38</v>
      </c>
      <c r="E46" s="11">
        <v>0</v>
      </c>
      <c r="F46" s="10">
        <f t="shared" si="4"/>
        <v>45</v>
      </c>
      <c r="G46" s="13">
        <f t="shared" ref="G46:G47" si="8">IF(ISERROR((C46-E46)/E46), IF(E46=0,IF(C46&gt;0,1,IF(C46=0,0,((C46-E46)/E46)))),(C46-E46)/E46)</f>
        <v>1</v>
      </c>
      <c r="H46" s="17">
        <v>38</v>
      </c>
      <c r="I46" s="32">
        <v>0</v>
      </c>
      <c r="J46" s="10">
        <f t="shared" si="6"/>
        <v>51</v>
      </c>
      <c r="K46" s="8">
        <f t="shared" ref="K46:K47" si="9">IF(ISERROR((H46-I46)/I46), IF(I46=0,IF(H46&gt;0,1,IF(H46=0,0,((H46-I46)/I46)))),(H46-I46)/I46)</f>
        <v>1</v>
      </c>
    </row>
    <row r="47" spans="1:11" ht="14.45" customHeight="1" x14ac:dyDescent="0.2">
      <c r="A47" s="30">
        <f t="shared" si="2"/>
        <v>40</v>
      </c>
      <c r="B47" s="26" t="s">
        <v>61</v>
      </c>
      <c r="C47" s="11">
        <v>10</v>
      </c>
      <c r="D47" s="19">
        <f t="shared" si="3"/>
        <v>40</v>
      </c>
      <c r="E47" s="11">
        <v>0</v>
      </c>
      <c r="F47" s="10">
        <f t="shared" si="4"/>
        <v>45</v>
      </c>
      <c r="G47" s="13">
        <f t="shared" si="8"/>
        <v>1</v>
      </c>
      <c r="H47" s="17">
        <v>32</v>
      </c>
      <c r="I47" s="32">
        <v>0</v>
      </c>
      <c r="J47" s="10">
        <f t="shared" si="6"/>
        <v>51</v>
      </c>
      <c r="K47" s="8">
        <f t="shared" si="9"/>
        <v>1</v>
      </c>
    </row>
    <row r="48" spans="1:11" ht="14.45" customHeight="1" x14ac:dyDescent="0.2">
      <c r="A48" s="30">
        <f t="shared" si="2"/>
        <v>41</v>
      </c>
      <c r="B48" s="26" t="s">
        <v>62</v>
      </c>
      <c r="C48" s="11">
        <v>7</v>
      </c>
      <c r="D48" s="19">
        <f t="shared" si="3"/>
        <v>42</v>
      </c>
      <c r="E48" s="11">
        <v>0</v>
      </c>
      <c r="F48" s="10">
        <f t="shared" si="4"/>
        <v>45</v>
      </c>
      <c r="G48" s="13">
        <f t="shared" si="5"/>
        <v>1</v>
      </c>
      <c r="H48" s="17">
        <v>31</v>
      </c>
      <c r="I48" s="32">
        <v>0</v>
      </c>
      <c r="J48" s="10">
        <f t="shared" si="6"/>
        <v>51</v>
      </c>
      <c r="K48" s="8">
        <f t="shared" si="7"/>
        <v>1</v>
      </c>
    </row>
    <row r="49" spans="1:11" ht="14.45" customHeight="1" x14ac:dyDescent="0.2">
      <c r="A49" s="30">
        <f t="shared" si="2"/>
        <v>42</v>
      </c>
      <c r="B49" s="26" t="s">
        <v>59</v>
      </c>
      <c r="C49" s="11">
        <v>7</v>
      </c>
      <c r="D49" s="19">
        <f t="shared" si="3"/>
        <v>42</v>
      </c>
      <c r="E49" s="11">
        <v>0</v>
      </c>
      <c r="F49" s="10">
        <f t="shared" si="4"/>
        <v>45</v>
      </c>
      <c r="G49" s="13">
        <f t="shared" ref="G49:G52" si="10">IF(ISERROR((C49-E49)/E49), IF(E49=0,IF(C49&gt;0,1,IF(C49=0,0,((C49-E49)/E49)))),(C49-E49)/E49)</f>
        <v>1</v>
      </c>
      <c r="H49" s="17">
        <v>27</v>
      </c>
      <c r="I49" s="32">
        <v>0</v>
      </c>
      <c r="J49" s="10">
        <f t="shared" si="6"/>
        <v>51</v>
      </c>
      <c r="K49" s="8">
        <f t="shared" ref="K49:K52" si="11">IF(ISERROR((H49-I49)/I49), IF(I49=0,IF(H49&gt;0,1,IF(H49=0,0,((H49-I49)/I49)))),(H49-I49)/I49)</f>
        <v>1</v>
      </c>
    </row>
    <row r="50" spans="1:11" ht="14.45" customHeight="1" x14ac:dyDescent="0.2">
      <c r="A50" s="30">
        <f t="shared" si="2"/>
        <v>43</v>
      </c>
      <c r="B50" s="26" t="s">
        <v>46</v>
      </c>
      <c r="C50" s="11">
        <v>8</v>
      </c>
      <c r="D50" s="19">
        <f t="shared" si="3"/>
        <v>41</v>
      </c>
      <c r="E50" s="11">
        <v>23</v>
      </c>
      <c r="F50" s="10">
        <f t="shared" si="4"/>
        <v>33</v>
      </c>
      <c r="G50" s="13">
        <f t="shared" si="10"/>
        <v>-0.65217391304347827</v>
      </c>
      <c r="H50" s="17">
        <v>20</v>
      </c>
      <c r="I50" s="32">
        <v>154</v>
      </c>
      <c r="J50" s="10">
        <f t="shared" si="6"/>
        <v>29</v>
      </c>
      <c r="K50" s="8">
        <f t="shared" si="11"/>
        <v>-0.87012987012987009</v>
      </c>
    </row>
    <row r="51" spans="1:11" ht="14.45" customHeight="1" x14ac:dyDescent="0.2">
      <c r="A51" s="30">
        <f t="shared" si="2"/>
        <v>44</v>
      </c>
      <c r="B51" s="26" t="s">
        <v>29</v>
      </c>
      <c r="C51" s="11">
        <v>2</v>
      </c>
      <c r="D51" s="19">
        <f t="shared" si="3"/>
        <v>48</v>
      </c>
      <c r="E51" s="11">
        <v>4</v>
      </c>
      <c r="F51" s="10">
        <f t="shared" si="4"/>
        <v>36</v>
      </c>
      <c r="G51" s="13">
        <f t="shared" si="10"/>
        <v>-0.5</v>
      </c>
      <c r="H51" s="17">
        <v>18</v>
      </c>
      <c r="I51" s="32">
        <v>9</v>
      </c>
      <c r="J51" s="10">
        <f t="shared" si="6"/>
        <v>39</v>
      </c>
      <c r="K51" s="8">
        <f t="shared" si="11"/>
        <v>1</v>
      </c>
    </row>
    <row r="52" spans="1:11" ht="14.45" customHeight="1" x14ac:dyDescent="0.2">
      <c r="A52" s="30">
        <f t="shared" si="2"/>
        <v>45</v>
      </c>
      <c r="B52" s="26" t="s">
        <v>21</v>
      </c>
      <c r="C52" s="11">
        <v>4</v>
      </c>
      <c r="D52" s="19">
        <f t="shared" si="3"/>
        <v>45</v>
      </c>
      <c r="E52" s="11">
        <v>4</v>
      </c>
      <c r="F52" s="10">
        <f t="shared" si="4"/>
        <v>36</v>
      </c>
      <c r="G52" s="13">
        <f t="shared" si="10"/>
        <v>0</v>
      </c>
      <c r="H52" s="17">
        <v>16</v>
      </c>
      <c r="I52" s="32">
        <v>15</v>
      </c>
      <c r="J52" s="10">
        <f t="shared" si="6"/>
        <v>38</v>
      </c>
      <c r="K52" s="8">
        <f t="shared" si="11"/>
        <v>6.6666666666666666E-2</v>
      </c>
    </row>
    <row r="53" spans="1:11" ht="14.45" customHeight="1" x14ac:dyDescent="0.2">
      <c r="A53" s="30">
        <f t="shared" si="2"/>
        <v>46</v>
      </c>
      <c r="B53" s="26" t="s">
        <v>48</v>
      </c>
      <c r="C53" s="11">
        <v>7</v>
      </c>
      <c r="D53" s="19">
        <f t="shared" si="3"/>
        <v>42</v>
      </c>
      <c r="E53" s="11">
        <v>22</v>
      </c>
      <c r="F53" s="10">
        <f t="shared" si="4"/>
        <v>34</v>
      </c>
      <c r="G53" s="13">
        <f t="shared" ref="G53:G67" si="12">IF(ISERROR((C53-E53)/E53), IF(E53=0,IF(C53&gt;0,1,IF(C53=0,0,((C53-E53)/E53)))),(C53-E53)/E53)</f>
        <v>-0.68181818181818177</v>
      </c>
      <c r="H53" s="17">
        <v>15</v>
      </c>
      <c r="I53" s="32">
        <v>49</v>
      </c>
      <c r="J53" s="10">
        <f t="shared" si="6"/>
        <v>35</v>
      </c>
      <c r="K53" s="8">
        <f t="shared" ref="K53:K67" si="13">IF(ISERROR((H53-I53)/I53), IF(I53=0,IF(H53&gt;0,1,IF(H53=0,0,((H53-I53)/I53)))),(H53-I53)/I53)</f>
        <v>-0.69387755102040816</v>
      </c>
    </row>
    <row r="54" spans="1:11" ht="14.45" customHeight="1" x14ac:dyDescent="0.2">
      <c r="A54" s="30">
        <f t="shared" si="2"/>
        <v>47</v>
      </c>
      <c r="B54" s="26" t="s">
        <v>26</v>
      </c>
      <c r="C54" s="11">
        <v>4</v>
      </c>
      <c r="D54" s="19">
        <f t="shared" si="3"/>
        <v>45</v>
      </c>
      <c r="E54" s="11">
        <v>50</v>
      </c>
      <c r="F54" s="10">
        <f t="shared" si="4"/>
        <v>30</v>
      </c>
      <c r="G54" s="13">
        <f t="shared" si="12"/>
        <v>-0.92</v>
      </c>
      <c r="H54" s="17">
        <v>10</v>
      </c>
      <c r="I54" s="32">
        <v>150</v>
      </c>
      <c r="J54" s="10">
        <f t="shared" si="6"/>
        <v>30</v>
      </c>
      <c r="K54" s="8">
        <f t="shared" si="13"/>
        <v>-0.93333333333333335</v>
      </c>
    </row>
    <row r="55" spans="1:11" ht="14.45" customHeight="1" x14ac:dyDescent="0.2">
      <c r="A55" s="30">
        <f t="shared" si="2"/>
        <v>48</v>
      </c>
      <c r="B55" s="26" t="s">
        <v>63</v>
      </c>
      <c r="C55" s="11">
        <v>0</v>
      </c>
      <c r="D55" s="19">
        <f t="shared" si="3"/>
        <v>54</v>
      </c>
      <c r="E55" s="11">
        <v>0</v>
      </c>
      <c r="F55" s="10">
        <f t="shared" si="4"/>
        <v>45</v>
      </c>
      <c r="G55" s="13">
        <f t="shared" si="12"/>
        <v>0</v>
      </c>
      <c r="H55" s="17">
        <v>7</v>
      </c>
      <c r="I55" s="32">
        <v>0</v>
      </c>
      <c r="J55" s="10">
        <f t="shared" si="6"/>
        <v>51</v>
      </c>
      <c r="K55" s="8">
        <f t="shared" si="13"/>
        <v>1</v>
      </c>
    </row>
    <row r="56" spans="1:11" ht="14.45" customHeight="1" x14ac:dyDescent="0.2">
      <c r="A56" s="30">
        <f t="shared" si="2"/>
        <v>49</v>
      </c>
      <c r="B56" s="26" t="s">
        <v>58</v>
      </c>
      <c r="C56" s="11">
        <v>4</v>
      </c>
      <c r="D56" s="19">
        <f t="shared" si="3"/>
        <v>45</v>
      </c>
      <c r="E56" s="11">
        <v>0</v>
      </c>
      <c r="F56" s="10">
        <f t="shared" si="4"/>
        <v>45</v>
      </c>
      <c r="G56" s="13">
        <f t="shared" si="12"/>
        <v>1</v>
      </c>
      <c r="H56" s="17">
        <v>7</v>
      </c>
      <c r="I56" s="32">
        <v>0</v>
      </c>
      <c r="J56" s="10">
        <f t="shared" si="6"/>
        <v>51</v>
      </c>
      <c r="K56" s="8">
        <f t="shared" si="13"/>
        <v>1</v>
      </c>
    </row>
    <row r="57" spans="1:11" ht="14.45" customHeight="1" x14ac:dyDescent="0.2">
      <c r="A57" s="30">
        <f t="shared" si="2"/>
        <v>50</v>
      </c>
      <c r="B57" s="26" t="s">
        <v>38</v>
      </c>
      <c r="C57" s="11">
        <v>2</v>
      </c>
      <c r="D57" s="19">
        <f t="shared" si="3"/>
        <v>48</v>
      </c>
      <c r="E57" s="11">
        <v>1</v>
      </c>
      <c r="F57" s="10">
        <f t="shared" si="4"/>
        <v>40</v>
      </c>
      <c r="G57" s="13">
        <f t="shared" si="12"/>
        <v>1</v>
      </c>
      <c r="H57" s="17">
        <v>6</v>
      </c>
      <c r="I57" s="32">
        <v>4</v>
      </c>
      <c r="J57" s="10">
        <f t="shared" si="6"/>
        <v>40</v>
      </c>
      <c r="K57" s="8">
        <f t="shared" si="13"/>
        <v>0.5</v>
      </c>
    </row>
    <row r="58" spans="1:11" ht="14.45" customHeight="1" x14ac:dyDescent="0.2">
      <c r="A58" s="30">
        <f t="shared" si="2"/>
        <v>51</v>
      </c>
      <c r="B58" s="26" t="s">
        <v>43</v>
      </c>
      <c r="C58" s="11">
        <v>0</v>
      </c>
      <c r="D58" s="19">
        <f t="shared" si="3"/>
        <v>54</v>
      </c>
      <c r="E58" s="11">
        <v>0</v>
      </c>
      <c r="F58" s="10">
        <f t="shared" si="4"/>
        <v>45</v>
      </c>
      <c r="G58" s="13">
        <f t="shared" si="12"/>
        <v>0</v>
      </c>
      <c r="H58" s="17">
        <v>5</v>
      </c>
      <c r="I58" s="32">
        <v>1</v>
      </c>
      <c r="J58" s="10">
        <f t="shared" si="6"/>
        <v>45</v>
      </c>
      <c r="K58" s="8">
        <f t="shared" si="13"/>
        <v>4</v>
      </c>
    </row>
    <row r="59" spans="1:11" ht="14.45" customHeight="1" x14ac:dyDescent="0.2">
      <c r="A59" s="30">
        <f t="shared" si="2"/>
        <v>52</v>
      </c>
      <c r="B59" s="26" t="s">
        <v>65</v>
      </c>
      <c r="C59" s="11">
        <v>1</v>
      </c>
      <c r="D59" s="19">
        <f t="shared" si="3"/>
        <v>52</v>
      </c>
      <c r="E59" s="11">
        <v>1</v>
      </c>
      <c r="F59" s="10">
        <f t="shared" si="4"/>
        <v>40</v>
      </c>
      <c r="G59" s="13">
        <f t="shared" ref="G59:G61" si="14">IF(ISERROR((C59-E59)/E59), IF(E59=0,IF(C59&gt;0,1,IF(C59=0,0,((C59-E59)/E59)))),(C59-E59)/E59)</f>
        <v>0</v>
      </c>
      <c r="H59" s="17">
        <v>3</v>
      </c>
      <c r="I59" s="32">
        <v>1</v>
      </c>
      <c r="J59" s="10">
        <f t="shared" si="6"/>
        <v>45</v>
      </c>
      <c r="K59" s="8">
        <f t="shared" ref="K59:K61" si="15">IF(ISERROR((H59-I59)/I59), IF(I59=0,IF(H59&gt;0,1,IF(H59=0,0,((H59-I59)/I59)))),(H59-I59)/I59)</f>
        <v>2</v>
      </c>
    </row>
    <row r="60" spans="1:11" ht="14.45" customHeight="1" x14ac:dyDescent="0.2">
      <c r="A60" s="30">
        <f t="shared" si="2"/>
        <v>53</v>
      </c>
      <c r="B60" s="26" t="s">
        <v>44</v>
      </c>
      <c r="C60" s="11">
        <v>2</v>
      </c>
      <c r="D60" s="19">
        <f t="shared" si="3"/>
        <v>48</v>
      </c>
      <c r="E60" s="11">
        <v>1</v>
      </c>
      <c r="F60" s="10">
        <f t="shared" si="4"/>
        <v>40</v>
      </c>
      <c r="G60" s="13">
        <f t="shared" si="14"/>
        <v>1</v>
      </c>
      <c r="H60" s="17">
        <v>3</v>
      </c>
      <c r="I60" s="32">
        <v>3</v>
      </c>
      <c r="J60" s="10">
        <f t="shared" si="6"/>
        <v>42</v>
      </c>
      <c r="K60" s="8">
        <f t="shared" si="15"/>
        <v>0</v>
      </c>
    </row>
    <row r="61" spans="1:11" ht="14.45" customHeight="1" x14ac:dyDescent="0.2">
      <c r="A61" s="30">
        <f t="shared" si="2"/>
        <v>54</v>
      </c>
      <c r="B61" s="26" t="s">
        <v>56</v>
      </c>
      <c r="C61" s="11">
        <v>1</v>
      </c>
      <c r="D61" s="19">
        <f t="shared" si="3"/>
        <v>52</v>
      </c>
      <c r="E61" s="11">
        <v>0</v>
      </c>
      <c r="F61" s="10">
        <f t="shared" si="4"/>
        <v>45</v>
      </c>
      <c r="G61" s="13">
        <f t="shared" si="14"/>
        <v>1</v>
      </c>
      <c r="H61" s="17">
        <v>2</v>
      </c>
      <c r="I61" s="32">
        <v>0</v>
      </c>
      <c r="J61" s="10">
        <f t="shared" si="6"/>
        <v>51</v>
      </c>
      <c r="K61" s="8">
        <f t="shared" si="15"/>
        <v>1</v>
      </c>
    </row>
    <row r="62" spans="1:11" ht="14.45" customHeight="1" x14ac:dyDescent="0.2">
      <c r="A62" s="30">
        <f t="shared" si="2"/>
        <v>55</v>
      </c>
      <c r="B62" s="26" t="s">
        <v>49</v>
      </c>
      <c r="C62" s="11">
        <v>2</v>
      </c>
      <c r="D62" s="19">
        <f t="shared" si="3"/>
        <v>48</v>
      </c>
      <c r="E62" s="11">
        <v>0</v>
      </c>
      <c r="F62" s="10">
        <f t="shared" si="4"/>
        <v>45</v>
      </c>
      <c r="G62" s="13">
        <f t="shared" ref="G62:G65" si="16">IF(ISERROR((C62-E62)/E62), IF(E62=0,IF(C62&gt;0,1,IF(C62=0,0,((C62-E62)/E62)))),(C62-E62)/E62)</f>
        <v>1</v>
      </c>
      <c r="H62" s="17">
        <v>2</v>
      </c>
      <c r="I62" s="32">
        <v>1</v>
      </c>
      <c r="J62" s="10">
        <f t="shared" si="6"/>
        <v>45</v>
      </c>
      <c r="K62" s="8">
        <f t="shared" ref="K62:K65" si="17">IF(ISERROR((H62-I62)/I62), IF(I62=0,IF(H62&gt;0,1,IF(H62=0,0,((H62-I62)/I62)))),(H62-I62)/I62)</f>
        <v>1</v>
      </c>
    </row>
    <row r="63" spans="1:11" ht="14.45" customHeight="1" x14ac:dyDescent="0.2">
      <c r="A63" s="30">
        <f t="shared" si="2"/>
        <v>56</v>
      </c>
      <c r="B63" s="26" t="s">
        <v>32</v>
      </c>
      <c r="C63" s="11">
        <v>0</v>
      </c>
      <c r="D63" s="19">
        <f t="shared" si="3"/>
        <v>54</v>
      </c>
      <c r="E63" s="11">
        <v>4</v>
      </c>
      <c r="F63" s="10">
        <f t="shared" si="4"/>
        <v>36</v>
      </c>
      <c r="G63" s="13">
        <f t="shared" si="16"/>
        <v>-1</v>
      </c>
      <c r="H63" s="17">
        <v>1</v>
      </c>
      <c r="I63" s="32">
        <v>16</v>
      </c>
      <c r="J63" s="10">
        <f t="shared" si="6"/>
        <v>37</v>
      </c>
      <c r="K63" s="8">
        <f t="shared" si="17"/>
        <v>-0.9375</v>
      </c>
    </row>
    <row r="64" spans="1:11" ht="14.45" customHeight="1" x14ac:dyDescent="0.2">
      <c r="A64" s="30">
        <f t="shared" si="2"/>
        <v>57</v>
      </c>
      <c r="B64" s="26" t="s">
        <v>66</v>
      </c>
      <c r="C64" s="11">
        <v>0</v>
      </c>
      <c r="D64" s="19">
        <f t="shared" ref="D64" si="18">RANK(C64,$C$8:$C$68)</f>
        <v>54</v>
      </c>
      <c r="E64" s="11">
        <v>0</v>
      </c>
      <c r="F64" s="10">
        <f t="shared" ref="F64" si="19">RANK(E64,$E$8:$E$68)</f>
        <v>45</v>
      </c>
      <c r="G64" s="13">
        <f t="shared" ref="G64" si="20">IF(ISERROR((C64-E64)/E64), IF(E64=0,IF(C64&gt;0,1,IF(C64=0,0,((C64-E64)/E64)))),(C64-E64)/E64)</f>
        <v>0</v>
      </c>
      <c r="H64" s="17">
        <v>1</v>
      </c>
      <c r="I64" s="32">
        <v>0</v>
      </c>
      <c r="J64" s="10">
        <f t="shared" ref="J64" si="21">RANK(I64,$I$8:$I$68)</f>
        <v>51</v>
      </c>
      <c r="K64" s="8">
        <f t="shared" ref="K64" si="22">IF(ISERROR((H64-I64)/I64), IF(I64=0,IF(H64&gt;0,1,IF(H64=0,0,((H64-I64)/I64)))),(H64-I64)/I64)</f>
        <v>1</v>
      </c>
    </row>
    <row r="65" spans="1:11" ht="14.45" customHeight="1" x14ac:dyDescent="0.2">
      <c r="A65" s="30">
        <f t="shared" si="2"/>
        <v>58</v>
      </c>
      <c r="B65" s="26" t="s">
        <v>47</v>
      </c>
      <c r="C65" s="11">
        <v>0</v>
      </c>
      <c r="D65" s="19">
        <f t="shared" si="3"/>
        <v>54</v>
      </c>
      <c r="E65" s="11">
        <v>0</v>
      </c>
      <c r="F65" s="10">
        <f t="shared" si="4"/>
        <v>45</v>
      </c>
      <c r="G65" s="13">
        <f t="shared" si="16"/>
        <v>0</v>
      </c>
      <c r="H65" s="17">
        <v>1</v>
      </c>
      <c r="I65" s="32">
        <v>1</v>
      </c>
      <c r="J65" s="10">
        <f t="shared" si="6"/>
        <v>45</v>
      </c>
      <c r="K65" s="8">
        <f t="shared" si="17"/>
        <v>0</v>
      </c>
    </row>
    <row r="66" spans="1:11" ht="14.45" customHeight="1" x14ac:dyDescent="0.2">
      <c r="A66" s="30">
        <f t="shared" si="2"/>
        <v>59</v>
      </c>
      <c r="B66" s="26" t="s">
        <v>72</v>
      </c>
      <c r="C66" s="11">
        <v>0</v>
      </c>
      <c r="D66" s="19">
        <f t="shared" si="3"/>
        <v>54</v>
      </c>
      <c r="E66" s="11">
        <v>1</v>
      </c>
      <c r="F66" s="10">
        <f t="shared" si="4"/>
        <v>40</v>
      </c>
      <c r="G66" s="13">
        <f t="shared" si="12"/>
        <v>-1</v>
      </c>
      <c r="H66" s="17">
        <v>0</v>
      </c>
      <c r="I66" s="32">
        <v>1</v>
      </c>
      <c r="J66" s="10">
        <f t="shared" si="6"/>
        <v>45</v>
      </c>
      <c r="K66" s="8">
        <f t="shared" si="13"/>
        <v>-1</v>
      </c>
    </row>
    <row r="67" spans="1:11" ht="14.45" customHeight="1" x14ac:dyDescent="0.2">
      <c r="A67" s="30">
        <f t="shared" si="2"/>
        <v>60</v>
      </c>
      <c r="B67" s="26" t="s">
        <v>53</v>
      </c>
      <c r="C67" s="11">
        <v>0</v>
      </c>
      <c r="D67" s="19">
        <f t="shared" si="3"/>
        <v>54</v>
      </c>
      <c r="E67" s="11">
        <v>0</v>
      </c>
      <c r="F67" s="10">
        <f t="shared" si="4"/>
        <v>45</v>
      </c>
      <c r="G67" s="13">
        <f t="shared" si="12"/>
        <v>0</v>
      </c>
      <c r="H67" s="17">
        <v>0</v>
      </c>
      <c r="I67" s="32">
        <v>1</v>
      </c>
      <c r="J67" s="10">
        <f t="shared" si="6"/>
        <v>45</v>
      </c>
      <c r="K67" s="8">
        <f t="shared" si="13"/>
        <v>-1</v>
      </c>
    </row>
    <row r="68" spans="1:11" ht="14.45" customHeight="1" thickBot="1" x14ac:dyDescent="0.25">
      <c r="A68" s="39">
        <f t="shared" si="2"/>
        <v>61</v>
      </c>
      <c r="B68" s="41" t="s">
        <v>31</v>
      </c>
      <c r="C68" s="34">
        <v>0</v>
      </c>
      <c r="D68" s="33">
        <f t="shared" si="3"/>
        <v>54</v>
      </c>
      <c r="E68" s="34">
        <v>1</v>
      </c>
      <c r="F68" s="35">
        <f t="shared" si="4"/>
        <v>40</v>
      </c>
      <c r="G68" s="36">
        <f t="shared" ref="G68" si="23">IF(ISERROR((C68-E68)/E68), IF(E68=0,IF(C68&gt;0,1,IF(C68=0,0,((C68-E68)/E68)))),(C68-E68)/E68)</f>
        <v>-1</v>
      </c>
      <c r="H68" s="37">
        <v>0</v>
      </c>
      <c r="I68" s="40">
        <v>2</v>
      </c>
      <c r="J68" s="35">
        <f t="shared" si="6"/>
        <v>43</v>
      </c>
      <c r="K68" s="38">
        <f t="shared" ref="K68" si="24">IF(ISERROR((H68-I68)/I68), IF(I68=0,IF(H68&gt;0,1,IF(H68=0,0,((H68-I68)/I68)))),(H68-I68)/I68)</f>
        <v>-1</v>
      </c>
    </row>
  </sheetData>
  <sortState xmlns:xlrd2="http://schemas.microsoft.com/office/spreadsheetml/2017/richdata2" ref="A8:K68">
    <sortCondition descending="1" ref="H8:H68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68 K8:K68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
ΠΗΓΗ: ΕΛΣΤΑΤ /ΣΕΑΑ
&amp;R&amp;"-,Italic"&amp;8HELLENIC ASSOCIATION OF MOTOR VEHICLE  IMPORTERS-REPRESENTATIVES
SOURCE: 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1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G8:G68</xm:sqref>
        </x14:conditionalFormatting>
        <x14:conditionalFormatting xmlns:xm="http://schemas.microsoft.com/office/excel/2006/main">
          <x14:cfRule type="iconSet" priority="162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Δ_26_vs_25_Mar26</vt:lpstr>
      <vt:lpstr>Δ_26_vs_25_Mar26!Print_Area</vt:lpstr>
      <vt:lpstr>Δ_26_vs_25_Mar26!Print_Titles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2026-04-18T11:43:43Z</cp:lastPrinted>
  <dcterms:created xsi:type="dcterms:W3CDTF">2014-06-13T11:16:12Z</dcterms:created>
  <dcterms:modified xsi:type="dcterms:W3CDTF">2026-04-18T11:44:08Z</dcterms:modified>
</cp:coreProperties>
</file>