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Dec25\Comparison\"/>
    </mc:Choice>
  </mc:AlternateContent>
  <xr:revisionPtr revIDLastSave="0" documentId="13_ncr:1_{437E04FE-F9A0-41DB-AD24-FE4A9850E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5_vs_24_Dec25" sheetId="1" r:id="rId1"/>
  </sheets>
  <definedNames>
    <definedName name="_xlnm.Print_Area" localSheetId="0">Δ_25_vs_24_Dec25!$A$1:$K$79</definedName>
    <definedName name="_xlnm.Print_Titles" localSheetId="0">Δ_25_vs_24_Dec25!$1:$7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" i="1" l="1"/>
  <c r="A70" i="1"/>
  <c r="A71" i="1"/>
  <c r="A72" i="1" s="1"/>
  <c r="A73" i="1" s="1"/>
  <c r="A74" i="1" s="1"/>
  <c r="A75" i="1" s="1"/>
  <c r="A76" i="1" s="1"/>
  <c r="A77" i="1" s="1"/>
  <c r="A78" i="1" s="1"/>
  <c r="A79" i="1" s="1"/>
  <c r="K72" i="1"/>
  <c r="J72" i="1"/>
  <c r="G72" i="1"/>
  <c r="F72" i="1"/>
  <c r="D72" i="1"/>
  <c r="K71" i="1"/>
  <c r="J71" i="1"/>
  <c r="G71" i="1"/>
  <c r="F71" i="1"/>
  <c r="D71" i="1"/>
  <c r="K70" i="1"/>
  <c r="J70" i="1"/>
  <c r="G70" i="1"/>
  <c r="F70" i="1"/>
  <c r="D70" i="1"/>
  <c r="K66" i="1"/>
  <c r="J66" i="1"/>
  <c r="G66" i="1"/>
  <c r="F66" i="1"/>
  <c r="D66" i="1"/>
  <c r="K65" i="1"/>
  <c r="J65" i="1"/>
  <c r="G65" i="1"/>
  <c r="F65" i="1"/>
  <c r="D65" i="1"/>
  <c r="K73" i="1"/>
  <c r="J73" i="1"/>
  <c r="G73" i="1"/>
  <c r="F73" i="1"/>
  <c r="D73" i="1"/>
  <c r="K69" i="1"/>
  <c r="J69" i="1"/>
  <c r="G69" i="1"/>
  <c r="F69" i="1"/>
  <c r="D69" i="1"/>
  <c r="K68" i="1"/>
  <c r="J68" i="1"/>
  <c r="G68" i="1"/>
  <c r="F68" i="1"/>
  <c r="D68" i="1"/>
  <c r="K67" i="1"/>
  <c r="J67" i="1"/>
  <c r="G67" i="1"/>
  <c r="F67" i="1"/>
  <c r="D67" i="1"/>
  <c r="K64" i="1"/>
  <c r="J64" i="1"/>
  <c r="G64" i="1"/>
  <c r="F64" i="1"/>
  <c r="D64" i="1"/>
  <c r="K59" i="1"/>
  <c r="J59" i="1"/>
  <c r="G59" i="1"/>
  <c r="F59" i="1"/>
  <c r="D59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62" i="1"/>
  <c r="J62" i="1"/>
  <c r="G62" i="1"/>
  <c r="F62" i="1"/>
  <c r="D62" i="1"/>
  <c r="K61" i="1"/>
  <c r="J61" i="1"/>
  <c r="G61" i="1"/>
  <c r="F61" i="1"/>
  <c r="D61" i="1"/>
  <c r="K60" i="1"/>
  <c r="J60" i="1"/>
  <c r="G60" i="1"/>
  <c r="F60" i="1"/>
  <c r="D60" i="1"/>
  <c r="K63" i="1"/>
  <c r="J63" i="1"/>
  <c r="G63" i="1"/>
  <c r="F63" i="1"/>
  <c r="D63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K78" i="1"/>
  <c r="J78" i="1"/>
  <c r="G78" i="1"/>
  <c r="F78" i="1"/>
  <c r="D78" i="1"/>
  <c r="K77" i="1"/>
  <c r="J77" i="1"/>
  <c r="G77" i="1"/>
  <c r="F77" i="1"/>
  <c r="D77" i="1"/>
  <c r="H7" i="1" l="1"/>
  <c r="K74" i="1" l="1"/>
  <c r="J74" i="1"/>
  <c r="G74" i="1"/>
  <c r="F74" i="1"/>
  <c r="D74" i="1"/>
  <c r="K52" i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J79" i="1"/>
  <c r="F79" i="1"/>
  <c r="D79" i="1"/>
  <c r="K48" i="1"/>
  <c r="K75" i="1"/>
  <c r="K76" i="1"/>
  <c r="K79" i="1"/>
  <c r="J48" i="1"/>
  <c r="J75" i="1"/>
  <c r="J76" i="1"/>
  <c r="G48" i="1"/>
  <c r="G75" i="1"/>
  <c r="G76" i="1"/>
  <c r="G79" i="1"/>
  <c r="F48" i="1"/>
  <c r="F75" i="1"/>
  <c r="F76" i="1"/>
  <c r="D48" i="1"/>
  <c r="D75" i="1"/>
  <c r="D76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  <c r="A57" i="1" s="1"/>
  <c r="A58" i="1" s="1"/>
  <c r="A59" i="1" s="1"/>
  <c r="A60" i="1" s="1"/>
  <c r="A61" i="1" s="1"/>
  <c r="A62" i="1" l="1"/>
  <c r="A63" i="1" l="1"/>
  <c r="A64" i="1" l="1"/>
  <c r="A65" i="1" s="1"/>
  <c r="A66" i="1" s="1"/>
  <c r="A67" i="1" l="1"/>
  <c r="A68" i="1" s="1"/>
</calcChain>
</file>

<file path=xl/sharedStrings.xml><?xml version="1.0" encoding="utf-8"?>
<sst xmlns="http://schemas.openxmlformats.org/spreadsheetml/2006/main" count="84" uniqueCount="84">
  <si>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</si>
  <si>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</si>
  <si>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</si>
  <si>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</si>
  <si>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</si>
  <si>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</si>
  <si>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</si>
  <si>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</si>
  <si>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</si>
  <si>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</si>
  <si>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</si>
  <si>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</si>
  <si>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</si>
  <si>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</si>
  <si>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</si>
  <si>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</si>
  <si>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</si>
  <si>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</si>
  <si>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</si>
  <si>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</si>
  <si>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</si>
  <si>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</si>
  <si>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</si>
  <si>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</si>
  <si>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</si>
  <si>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</si>
  <si>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</si>
  <si>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</si>
  <si>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</si>
  <si>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</si>
  <si>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</si>
  <si>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</si>
  <si>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</si>
  <si>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</si>
  <si>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</si>
  <si>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</si>
  <si>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</si>
  <si>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</si>
  <si>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</si>
  <si>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</si>
  <si>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</si>
  <si>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</si>
  <si>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</si>
  <si>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SERES</t>
  </si>
  <si>
    <t>VOYAH</t>
  </si>
  <si>
    <t>BENTLEY</t>
  </si>
  <si>
    <t>BYD</t>
  </si>
  <si>
    <t>LYNK &amp; CO</t>
  </si>
  <si>
    <t>FERRARI</t>
  </si>
  <si>
    <t>DFSK</t>
  </si>
  <si>
    <t>KERABOSS</t>
  </si>
  <si>
    <t>% D25/24</t>
  </si>
  <si>
    <t>KGM</t>
  </si>
  <si>
    <t>OMODA</t>
  </si>
  <si>
    <t>JAECOO</t>
  </si>
  <si>
    <t>CAPRON</t>
  </si>
  <si>
    <t>SAIC MAXUS</t>
  </si>
  <si>
    <t>ROLLS ROYCE</t>
  </si>
  <si>
    <t>LAMBORGHINI</t>
  </si>
  <si>
    <t>YUDO</t>
  </si>
  <si>
    <t>XPENG</t>
  </si>
  <si>
    <t>LOTUS</t>
  </si>
  <si>
    <t>INEOS</t>
  </si>
  <si>
    <t>CHERY</t>
  </si>
  <si>
    <t>MOKE</t>
  </si>
  <si>
    <t>GEELY</t>
  </si>
  <si>
    <t>DONGFENG</t>
  </si>
  <si>
    <t>CHEVROLET</t>
  </si>
  <si>
    <t>WESTFALIA</t>
  </si>
  <si>
    <t>NIO</t>
  </si>
  <si>
    <t>UNKNOWN</t>
  </si>
  <si>
    <t>CHANGAN</t>
  </si>
  <si>
    <t>ZEEKR</t>
  </si>
  <si>
    <t>ZHIDOU</t>
  </si>
  <si>
    <t>AION</t>
  </si>
  <si>
    <t>MORGAN</t>
  </si>
  <si>
    <t>December '25 -YTD</t>
  </si>
  <si>
    <t>Dec. '25</t>
  </si>
  <si>
    <t>Dec. '24</t>
  </si>
  <si>
    <t>Dec. '25 - YtD</t>
  </si>
  <si>
    <t>Dec. '24 - YtD</t>
  </si>
  <si>
    <t>SWM</t>
  </si>
  <si>
    <t>AVANTIER</t>
  </si>
  <si>
    <t>ROLLER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</si>
</sst>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79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76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77</v>
      </c>
      <c r="D6" s="46"/>
      <c r="E6" s="46" t="s">
        <v>78</v>
      </c>
      <c r="F6" s="46"/>
      <c r="G6" s="7" t="s">
        <v>51</v>
      </c>
      <c r="H6" s="9" t="s">
        <v>79</v>
      </c>
      <c r="I6" s="46" t="s">
        <v>80</v>
      </c>
      <c r="J6" s="46"/>
      <c r="K6" s="7" t="str">
        <f>G6</f>
        <v>% D25/24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SUM(C8:C79)</f>
        <v>10746</v>
      </c>
      <c r="D7" s="43"/>
      <c r="E7" s="43">
        <f>SUM(E8:E79)</f>
        <v>8704</v>
      </c>
      <c r="F7" s="43"/>
      <c r="G7" s="20">
        <f>C7/E7-1</f>
        <v>0.23460477941176472</v>
      </c>
      <c r="H7" s="24">
        <f>SUM(H8:H79)</f>
        <v>144199</v>
      </c>
      <c r="I7" s="43">
        <f>SUM(I8:I79)</f>
        <v>137075</v>
      </c>
      <c r="J7" s="43"/>
      <c r="K7" s="20">
        <f>H7/I7-1</f>
        <v>5.1971548422396596E-2</v>
      </c>
    </row>
    <row r="8" spans="1:11" ht="14.45" customHeight="1" x14ac:dyDescent="0.2">
      <c r="A8" s="29">
        <v>1</v>
      </c>
      <c r="B8" s="25" t="s">
        <v>4</v>
      </c>
      <c r="C8" s="21">
        <v>1514</v>
      </c>
      <c r="D8" s="18">
        <f t="shared" ref="D8:D39" si="0">RANK(C8,$C$8:$C$79)</f>
        <v>1</v>
      </c>
      <c r="E8" s="21">
        <v>1166</v>
      </c>
      <c r="F8" s="15">
        <f t="shared" ref="F8:F39" si="1">RANK(E8,$E$8:$E$79)</f>
        <v>1</v>
      </c>
      <c r="G8" s="23">
        <f t="shared" ref="G8:G39" si="2">IF(ISERROR((C8-E8)/E8), IF(E8=0,IF(C8&gt;0,1,IF(C8=0,0,((C8-E8)/E8)))),(C8-E8)/E8)</f>
        <v>0.29845626072041165</v>
      </c>
      <c r="H8" s="14">
        <v>22447</v>
      </c>
      <c r="I8" s="31">
        <v>23518</v>
      </c>
      <c r="J8" s="15">
        <f t="shared" ref="J8:J39" si="3">RANK(I8,$I$8:$I$79)</f>
        <v>1</v>
      </c>
      <c r="K8" s="16">
        <f t="shared" ref="K8:K39" si="4">IF(ISERROR((H8-I8)/I8), IF(I8=0,IF(H8&gt;0,1,IF(H8=0,0,((H8-I8)/I8)))),(H8-I8)/I8)</f>
        <v>-4.553958669954928E-2</v>
      </c>
    </row>
    <row r="9" spans="1:11" ht="14.45" customHeight="1" x14ac:dyDescent="0.2">
      <c r="A9" s="30">
        <f t="shared" ref="A9:A79" si="5">A8+1</f>
        <v>2</v>
      </c>
      <c r="B9" s="26" t="s">
        <v>8</v>
      </c>
      <c r="C9" s="22">
        <v>376</v>
      </c>
      <c r="D9" s="19">
        <f t="shared" si="0"/>
        <v>10</v>
      </c>
      <c r="E9" s="22">
        <v>255</v>
      </c>
      <c r="F9" s="10">
        <f t="shared" si="1"/>
        <v>12</v>
      </c>
      <c r="G9" s="13">
        <f t="shared" si="2"/>
        <v>0.47450980392156861</v>
      </c>
      <c r="H9" s="17">
        <v>11336</v>
      </c>
      <c r="I9" s="32">
        <v>10381</v>
      </c>
      <c r="J9" s="10">
        <f t="shared" si="3"/>
        <v>3</v>
      </c>
      <c r="K9" s="8">
        <f t="shared" si="4"/>
        <v>9.1994990848665831E-2</v>
      </c>
    </row>
    <row r="10" spans="1:11" ht="14.45" customHeight="1" x14ac:dyDescent="0.2">
      <c r="A10" s="30">
        <f t="shared" si="5"/>
        <v>3</v>
      </c>
      <c r="B10" s="26" t="s">
        <v>13</v>
      </c>
      <c r="C10" s="22">
        <v>551</v>
      </c>
      <c r="D10" s="19">
        <f t="shared" si="0"/>
        <v>6</v>
      </c>
      <c r="E10" s="22">
        <v>480</v>
      </c>
      <c r="F10" s="10">
        <f t="shared" si="1"/>
        <v>6</v>
      </c>
      <c r="G10" s="13">
        <f t="shared" si="2"/>
        <v>0.14791666666666667</v>
      </c>
      <c r="H10" s="17">
        <v>9855</v>
      </c>
      <c r="I10" s="32">
        <v>8906</v>
      </c>
      <c r="J10" s="10">
        <f t="shared" si="3"/>
        <v>4</v>
      </c>
      <c r="K10" s="8">
        <f t="shared" si="4"/>
        <v>0.10655737704918032</v>
      </c>
    </row>
    <row r="11" spans="1:11" ht="14.45" customHeight="1" x14ac:dyDescent="0.2">
      <c r="A11" s="30">
        <f t="shared" si="5"/>
        <v>4</v>
      </c>
      <c r="B11" s="26" t="s">
        <v>9</v>
      </c>
      <c r="C11" s="11">
        <v>626</v>
      </c>
      <c r="D11" s="19">
        <f t="shared" si="0"/>
        <v>4</v>
      </c>
      <c r="E11" s="11">
        <v>565</v>
      </c>
      <c r="F11" s="10">
        <f t="shared" si="1"/>
        <v>3</v>
      </c>
      <c r="G11" s="13">
        <f t="shared" si="2"/>
        <v>0.1079646017699115</v>
      </c>
      <c r="H11" s="17">
        <v>9314</v>
      </c>
      <c r="I11" s="32">
        <v>10636</v>
      </c>
      <c r="J11" s="10">
        <f t="shared" si="3"/>
        <v>2</v>
      </c>
      <c r="K11" s="8">
        <f t="shared" si="4"/>
        <v>-0.12429484768710042</v>
      </c>
    </row>
    <row r="12" spans="1:11" ht="14.45" customHeight="1" x14ac:dyDescent="0.2">
      <c r="A12" s="30">
        <f t="shared" si="5"/>
        <v>5</v>
      </c>
      <c r="B12" s="26" t="s">
        <v>7</v>
      </c>
      <c r="C12" s="11">
        <v>230</v>
      </c>
      <c r="D12" s="19">
        <f t="shared" si="0"/>
        <v>18</v>
      </c>
      <c r="E12" s="11">
        <v>159</v>
      </c>
      <c r="F12" s="10">
        <f t="shared" si="1"/>
        <v>20</v>
      </c>
      <c r="G12" s="13">
        <f t="shared" si="2"/>
        <v>0.44654088050314467</v>
      </c>
      <c r="H12" s="17">
        <v>7549</v>
      </c>
      <c r="I12" s="32">
        <v>6381</v>
      </c>
      <c r="J12" s="10">
        <f t="shared" si="3"/>
        <v>7</v>
      </c>
      <c r="K12" s="8">
        <f t="shared" si="4"/>
        <v>0.18304341012380504</v>
      </c>
    </row>
    <row r="13" spans="1:11" ht="14.45" customHeight="1" x14ac:dyDescent="0.2">
      <c r="A13" s="30">
        <f t="shared" si="5"/>
        <v>6</v>
      </c>
      <c r="B13" s="26" t="s">
        <v>40</v>
      </c>
      <c r="C13" s="11">
        <v>225</v>
      </c>
      <c r="D13" s="19">
        <f t="shared" si="0"/>
        <v>19</v>
      </c>
      <c r="E13" s="11">
        <v>147</v>
      </c>
      <c r="F13" s="10">
        <f t="shared" si="1"/>
        <v>21</v>
      </c>
      <c r="G13" s="13">
        <f t="shared" si="2"/>
        <v>0.53061224489795922</v>
      </c>
      <c r="H13" s="17">
        <v>7460</v>
      </c>
      <c r="I13" s="32">
        <v>7772</v>
      </c>
      <c r="J13" s="10">
        <f t="shared" si="3"/>
        <v>5</v>
      </c>
      <c r="K13" s="8">
        <f t="shared" si="4"/>
        <v>-4.0144107050952137E-2</v>
      </c>
    </row>
    <row r="14" spans="1:11" ht="14.45" customHeight="1" x14ac:dyDescent="0.2">
      <c r="A14" s="30">
        <f t="shared" si="5"/>
        <v>7</v>
      </c>
      <c r="B14" s="26" t="s">
        <v>16</v>
      </c>
      <c r="C14" s="11">
        <v>621</v>
      </c>
      <c r="D14" s="19">
        <f t="shared" si="0"/>
        <v>5</v>
      </c>
      <c r="E14" s="11">
        <v>776</v>
      </c>
      <c r="F14" s="10">
        <f t="shared" si="1"/>
        <v>2</v>
      </c>
      <c r="G14" s="13">
        <f t="shared" si="2"/>
        <v>-0.19974226804123713</v>
      </c>
      <c r="H14" s="17">
        <v>7436</v>
      </c>
      <c r="I14" s="32">
        <v>6753</v>
      </c>
      <c r="J14" s="10">
        <f t="shared" si="3"/>
        <v>6</v>
      </c>
      <c r="K14" s="8">
        <f t="shared" si="4"/>
        <v>0.10114023397008737</v>
      </c>
    </row>
    <row r="15" spans="1:11" ht="14.45" customHeight="1" x14ac:dyDescent="0.2">
      <c r="A15" s="30">
        <f t="shared" si="5"/>
        <v>8</v>
      </c>
      <c r="B15" s="26" t="s">
        <v>5</v>
      </c>
      <c r="C15" s="11">
        <v>493</v>
      </c>
      <c r="D15" s="19">
        <f t="shared" si="0"/>
        <v>8</v>
      </c>
      <c r="E15" s="11">
        <v>416</v>
      </c>
      <c r="F15" s="10">
        <f t="shared" si="1"/>
        <v>7</v>
      </c>
      <c r="G15" s="13">
        <f t="shared" si="2"/>
        <v>0.18509615384615385</v>
      </c>
      <c r="H15" s="17">
        <v>6255</v>
      </c>
      <c r="I15" s="32">
        <v>6105</v>
      </c>
      <c r="J15" s="10">
        <f t="shared" si="3"/>
        <v>8</v>
      </c>
      <c r="K15" s="8">
        <f t="shared" si="4"/>
        <v>2.4570024570024569E-2</v>
      </c>
    </row>
    <row r="16" spans="1:11" ht="14.45" customHeight="1" x14ac:dyDescent="0.2">
      <c r="A16" s="30">
        <f t="shared" si="5"/>
        <v>9</v>
      </c>
      <c r="B16" s="26" t="s">
        <v>25</v>
      </c>
      <c r="C16" s="11">
        <v>674</v>
      </c>
      <c r="D16" s="19">
        <f t="shared" si="0"/>
        <v>3</v>
      </c>
      <c r="E16" s="11">
        <v>562</v>
      </c>
      <c r="F16" s="10">
        <f t="shared" si="1"/>
        <v>4</v>
      </c>
      <c r="G16" s="13">
        <f t="shared" si="2"/>
        <v>0.199288256227758</v>
      </c>
      <c r="H16" s="17">
        <v>5577</v>
      </c>
      <c r="I16" s="32">
        <v>3415</v>
      </c>
      <c r="J16" s="10">
        <f t="shared" si="3"/>
        <v>16</v>
      </c>
      <c r="K16" s="8">
        <f t="shared" si="4"/>
        <v>0.63308931185944362</v>
      </c>
    </row>
    <row r="17" spans="1:11" ht="14.45" customHeight="1" x14ac:dyDescent="0.2">
      <c r="A17" s="30">
        <f t="shared" si="5"/>
        <v>10</v>
      </c>
      <c r="B17" s="26" t="s">
        <v>14</v>
      </c>
      <c r="C17" s="11">
        <v>837</v>
      </c>
      <c r="D17" s="19">
        <f t="shared" si="0"/>
        <v>2</v>
      </c>
      <c r="E17" s="11">
        <v>555</v>
      </c>
      <c r="F17" s="10">
        <f t="shared" si="1"/>
        <v>5</v>
      </c>
      <c r="G17" s="13">
        <f t="shared" si="2"/>
        <v>0.50810810810810814</v>
      </c>
      <c r="H17" s="17">
        <v>5486</v>
      </c>
      <c r="I17" s="32">
        <v>3653</v>
      </c>
      <c r="J17" s="10">
        <f t="shared" si="3"/>
        <v>14</v>
      </c>
      <c r="K17" s="8">
        <f t="shared" si="4"/>
        <v>0.50177935943060503</v>
      </c>
    </row>
    <row r="18" spans="1:11" ht="14.45" customHeight="1" x14ac:dyDescent="0.2">
      <c r="A18" s="30">
        <f t="shared" si="5"/>
        <v>11</v>
      </c>
      <c r="B18" s="26" t="s">
        <v>39</v>
      </c>
      <c r="C18" s="11">
        <v>157</v>
      </c>
      <c r="D18" s="19">
        <f t="shared" si="0"/>
        <v>21</v>
      </c>
      <c r="E18" s="11">
        <v>203</v>
      </c>
      <c r="F18" s="10">
        <f t="shared" si="1"/>
        <v>17</v>
      </c>
      <c r="G18" s="13">
        <f t="shared" si="2"/>
        <v>-0.22660098522167488</v>
      </c>
      <c r="H18" s="17">
        <v>5392</v>
      </c>
      <c r="I18" s="32">
        <v>4771</v>
      </c>
      <c r="J18" s="10">
        <f t="shared" si="3"/>
        <v>10</v>
      </c>
      <c r="K18" s="8">
        <f t="shared" si="4"/>
        <v>0.13016139174177321</v>
      </c>
    </row>
    <row r="19" spans="1:11" ht="14.45" customHeight="1" x14ac:dyDescent="0.2">
      <c r="A19" s="30">
        <f t="shared" si="5"/>
        <v>12</v>
      </c>
      <c r="B19" s="26" t="s">
        <v>42</v>
      </c>
      <c r="C19" s="11">
        <v>294</v>
      </c>
      <c r="D19" s="19">
        <f t="shared" si="0"/>
        <v>14</v>
      </c>
      <c r="E19" s="11">
        <v>232</v>
      </c>
      <c r="F19" s="10">
        <f t="shared" si="1"/>
        <v>16</v>
      </c>
      <c r="G19" s="13">
        <f t="shared" si="2"/>
        <v>0.26724137931034481</v>
      </c>
      <c r="H19" s="17">
        <v>4494</v>
      </c>
      <c r="I19" s="32">
        <v>3158</v>
      </c>
      <c r="J19" s="10">
        <f t="shared" si="3"/>
        <v>18</v>
      </c>
      <c r="K19" s="8">
        <f t="shared" si="4"/>
        <v>0.42305256491450283</v>
      </c>
    </row>
    <row r="20" spans="1:11" ht="14.45" customHeight="1" x14ac:dyDescent="0.2">
      <c r="A20" s="30">
        <f t="shared" si="5"/>
        <v>13</v>
      </c>
      <c r="B20" s="26" t="s">
        <v>6</v>
      </c>
      <c r="C20" s="11">
        <v>532</v>
      </c>
      <c r="D20" s="19">
        <f t="shared" si="0"/>
        <v>7</v>
      </c>
      <c r="E20" s="11">
        <v>331</v>
      </c>
      <c r="F20" s="10">
        <f t="shared" si="1"/>
        <v>10</v>
      </c>
      <c r="G20" s="13">
        <f t="shared" si="2"/>
        <v>0.60725075528700911</v>
      </c>
      <c r="H20" s="17">
        <v>4055</v>
      </c>
      <c r="I20" s="32">
        <v>4330</v>
      </c>
      <c r="J20" s="10">
        <f t="shared" si="3"/>
        <v>12</v>
      </c>
      <c r="K20" s="8">
        <f t="shared" si="4"/>
        <v>-6.3510392609699776E-2</v>
      </c>
    </row>
    <row r="21" spans="1:11" ht="14.45" customHeight="1" x14ac:dyDescent="0.2">
      <c r="A21" s="30">
        <f t="shared" si="5"/>
        <v>14</v>
      </c>
      <c r="B21" s="26" t="s">
        <v>11</v>
      </c>
      <c r="C21" s="11">
        <v>129</v>
      </c>
      <c r="D21" s="19">
        <f t="shared" si="0"/>
        <v>25</v>
      </c>
      <c r="E21" s="11">
        <v>107</v>
      </c>
      <c r="F21" s="10">
        <f t="shared" si="1"/>
        <v>24</v>
      </c>
      <c r="G21" s="13">
        <f t="shared" si="2"/>
        <v>0.20560747663551401</v>
      </c>
      <c r="H21" s="17">
        <v>3708</v>
      </c>
      <c r="I21" s="32">
        <v>5144</v>
      </c>
      <c r="J21" s="10">
        <f t="shared" si="3"/>
        <v>9</v>
      </c>
      <c r="K21" s="8">
        <f t="shared" si="4"/>
        <v>-0.27916018662519443</v>
      </c>
    </row>
    <row r="22" spans="1:11" ht="14.45" customHeight="1" x14ac:dyDescent="0.2">
      <c r="A22" s="30">
        <f t="shared" si="5"/>
        <v>15</v>
      </c>
      <c r="B22" s="26" t="s">
        <v>15</v>
      </c>
      <c r="C22" s="11">
        <v>299</v>
      </c>
      <c r="D22" s="19">
        <f t="shared" si="0"/>
        <v>13</v>
      </c>
      <c r="E22" s="11">
        <v>251</v>
      </c>
      <c r="F22" s="10">
        <f t="shared" si="1"/>
        <v>13</v>
      </c>
      <c r="G22" s="13">
        <f t="shared" si="2"/>
        <v>0.19123505976095617</v>
      </c>
      <c r="H22" s="17">
        <v>3569</v>
      </c>
      <c r="I22" s="32">
        <v>4369</v>
      </c>
      <c r="J22" s="10">
        <f t="shared" si="3"/>
        <v>11</v>
      </c>
      <c r="K22" s="8">
        <f t="shared" si="4"/>
        <v>-0.18310826276035705</v>
      </c>
    </row>
    <row r="23" spans="1:11" ht="14.45" customHeight="1" x14ac:dyDescent="0.2">
      <c r="A23" s="30">
        <f t="shared" si="5"/>
        <v>16</v>
      </c>
      <c r="B23" s="26" t="s">
        <v>12</v>
      </c>
      <c r="C23" s="11">
        <v>255</v>
      </c>
      <c r="D23" s="19">
        <f t="shared" si="0"/>
        <v>17</v>
      </c>
      <c r="E23" s="11">
        <v>240</v>
      </c>
      <c r="F23" s="10">
        <f t="shared" si="1"/>
        <v>15</v>
      </c>
      <c r="G23" s="13">
        <f t="shared" si="2"/>
        <v>6.25E-2</v>
      </c>
      <c r="H23" s="17">
        <v>3500</v>
      </c>
      <c r="I23" s="32">
        <v>3223</v>
      </c>
      <c r="J23" s="10">
        <f t="shared" si="3"/>
        <v>17</v>
      </c>
      <c r="K23" s="8">
        <f t="shared" si="4"/>
        <v>8.5944771951597887E-2</v>
      </c>
    </row>
    <row r="24" spans="1:11" ht="14.45" customHeight="1" x14ac:dyDescent="0.2">
      <c r="A24" s="30">
        <f t="shared" si="5"/>
        <v>17</v>
      </c>
      <c r="B24" s="26" t="s">
        <v>10</v>
      </c>
      <c r="C24" s="11">
        <v>284</v>
      </c>
      <c r="D24" s="19">
        <f t="shared" si="0"/>
        <v>15</v>
      </c>
      <c r="E24" s="11">
        <v>245</v>
      </c>
      <c r="F24" s="10">
        <f t="shared" si="1"/>
        <v>14</v>
      </c>
      <c r="G24" s="13">
        <f t="shared" si="2"/>
        <v>0.15918367346938775</v>
      </c>
      <c r="H24" s="17">
        <v>3140</v>
      </c>
      <c r="I24" s="32">
        <v>3449</v>
      </c>
      <c r="J24" s="10">
        <f t="shared" si="3"/>
        <v>15</v>
      </c>
      <c r="K24" s="8">
        <f t="shared" si="4"/>
        <v>-8.9591185850971297E-2</v>
      </c>
    </row>
    <row r="25" spans="1:11" ht="14.45" customHeight="1" x14ac:dyDescent="0.2">
      <c r="A25" s="30">
        <f t="shared" si="5"/>
        <v>18</v>
      </c>
      <c r="B25" s="26" t="s">
        <v>17</v>
      </c>
      <c r="C25" s="11">
        <v>153</v>
      </c>
      <c r="D25" s="19">
        <f t="shared" si="0"/>
        <v>22</v>
      </c>
      <c r="E25" s="11">
        <v>108</v>
      </c>
      <c r="F25" s="10">
        <f t="shared" si="1"/>
        <v>23</v>
      </c>
      <c r="G25" s="13">
        <f t="shared" si="2"/>
        <v>0.41666666666666669</v>
      </c>
      <c r="H25" s="17">
        <v>3090</v>
      </c>
      <c r="I25" s="32">
        <v>3914</v>
      </c>
      <c r="J25" s="10">
        <f t="shared" si="3"/>
        <v>13</v>
      </c>
      <c r="K25" s="8">
        <f t="shared" si="4"/>
        <v>-0.21052631578947367</v>
      </c>
    </row>
    <row r="26" spans="1:11" ht="14.45" customHeight="1" x14ac:dyDescent="0.2">
      <c r="A26" s="30">
        <f t="shared" si="5"/>
        <v>19</v>
      </c>
      <c r="B26" s="26" t="s">
        <v>46</v>
      </c>
      <c r="C26" s="11">
        <v>312</v>
      </c>
      <c r="D26" s="19">
        <f t="shared" si="0"/>
        <v>12</v>
      </c>
      <c r="E26" s="11">
        <v>318</v>
      </c>
      <c r="F26" s="10">
        <f t="shared" si="1"/>
        <v>11</v>
      </c>
      <c r="G26" s="13">
        <f t="shared" si="2"/>
        <v>-1.8867924528301886E-2</v>
      </c>
      <c r="H26" s="17">
        <v>2402</v>
      </c>
      <c r="I26" s="32">
        <v>1578</v>
      </c>
      <c r="J26" s="10">
        <f t="shared" si="3"/>
        <v>24</v>
      </c>
      <c r="K26" s="8">
        <f t="shared" si="4"/>
        <v>0.52217997465145749</v>
      </c>
    </row>
    <row r="27" spans="1:11" ht="14.45" customHeight="1" x14ac:dyDescent="0.2">
      <c r="A27" s="30">
        <f t="shared" si="5"/>
        <v>20</v>
      </c>
      <c r="B27" s="26" t="s">
        <v>20</v>
      </c>
      <c r="C27" s="11">
        <v>275</v>
      </c>
      <c r="D27" s="19">
        <f t="shared" si="0"/>
        <v>16</v>
      </c>
      <c r="E27" s="11">
        <v>337</v>
      </c>
      <c r="F27" s="10">
        <f t="shared" si="1"/>
        <v>9</v>
      </c>
      <c r="G27" s="13">
        <f t="shared" si="2"/>
        <v>-0.18397626112759644</v>
      </c>
      <c r="H27" s="17">
        <v>2351</v>
      </c>
      <c r="I27" s="32">
        <v>2040</v>
      </c>
      <c r="J27" s="10">
        <f t="shared" si="3"/>
        <v>20</v>
      </c>
      <c r="K27" s="8">
        <f t="shared" si="4"/>
        <v>0.15245098039215688</v>
      </c>
    </row>
    <row r="28" spans="1:11" ht="14.45" customHeight="1" x14ac:dyDescent="0.2">
      <c r="A28" s="30">
        <f t="shared" si="5"/>
        <v>21</v>
      </c>
      <c r="B28" s="26" t="s">
        <v>22</v>
      </c>
      <c r="C28" s="11">
        <v>128</v>
      </c>
      <c r="D28" s="19">
        <f t="shared" si="0"/>
        <v>26</v>
      </c>
      <c r="E28" s="11">
        <v>163</v>
      </c>
      <c r="F28" s="10">
        <f t="shared" si="1"/>
        <v>19</v>
      </c>
      <c r="G28" s="13">
        <f t="shared" si="2"/>
        <v>-0.21472392638036811</v>
      </c>
      <c r="H28" s="17">
        <v>2308</v>
      </c>
      <c r="I28" s="32">
        <v>2028</v>
      </c>
      <c r="J28" s="10">
        <f t="shared" si="3"/>
        <v>21</v>
      </c>
      <c r="K28" s="8">
        <f t="shared" si="4"/>
        <v>0.13806706114398423</v>
      </c>
    </row>
    <row r="29" spans="1:11" ht="14.45" customHeight="1" x14ac:dyDescent="0.2">
      <c r="A29" s="30">
        <f t="shared" si="5"/>
        <v>22</v>
      </c>
      <c r="B29" s="26" t="s">
        <v>18</v>
      </c>
      <c r="C29" s="11">
        <v>322</v>
      </c>
      <c r="D29" s="19">
        <f t="shared" si="0"/>
        <v>11</v>
      </c>
      <c r="E29" s="11">
        <v>379</v>
      </c>
      <c r="F29" s="10">
        <f t="shared" si="1"/>
        <v>8</v>
      </c>
      <c r="G29" s="13">
        <f t="shared" si="2"/>
        <v>-0.15039577836411611</v>
      </c>
      <c r="H29" s="17">
        <v>1857</v>
      </c>
      <c r="I29" s="32">
        <v>2235</v>
      </c>
      <c r="J29" s="10">
        <f t="shared" si="3"/>
        <v>19</v>
      </c>
      <c r="K29" s="8">
        <f t="shared" si="4"/>
        <v>-0.1691275167785235</v>
      </c>
    </row>
    <row r="30" spans="1:11" ht="14.45" customHeight="1" x14ac:dyDescent="0.2">
      <c r="A30" s="30">
        <f t="shared" si="5"/>
        <v>23</v>
      </c>
      <c r="B30" s="26" t="s">
        <v>33</v>
      </c>
      <c r="C30" s="11">
        <v>83</v>
      </c>
      <c r="D30" s="19">
        <f t="shared" si="0"/>
        <v>27</v>
      </c>
      <c r="E30" s="11">
        <v>67</v>
      </c>
      <c r="F30" s="10">
        <f t="shared" si="1"/>
        <v>25</v>
      </c>
      <c r="G30" s="13">
        <f t="shared" si="2"/>
        <v>0.23880597014925373</v>
      </c>
      <c r="H30" s="17">
        <v>1788</v>
      </c>
      <c r="I30" s="32">
        <v>1879</v>
      </c>
      <c r="J30" s="10">
        <f t="shared" si="3"/>
        <v>23</v>
      </c>
      <c r="K30" s="8">
        <f t="shared" si="4"/>
        <v>-4.8430015965939328E-2</v>
      </c>
    </row>
    <row r="31" spans="1:11" ht="14.45" customHeight="1" x14ac:dyDescent="0.2">
      <c r="A31" s="30">
        <f t="shared" si="5"/>
        <v>24</v>
      </c>
      <c r="B31" s="26" t="s">
        <v>35</v>
      </c>
      <c r="C31" s="11">
        <v>142</v>
      </c>
      <c r="D31" s="19">
        <f t="shared" si="0"/>
        <v>23</v>
      </c>
      <c r="E31" s="11">
        <v>113</v>
      </c>
      <c r="F31" s="10">
        <f t="shared" si="1"/>
        <v>22</v>
      </c>
      <c r="G31" s="13">
        <f t="shared" si="2"/>
        <v>0.25663716814159293</v>
      </c>
      <c r="H31" s="17">
        <v>1328</v>
      </c>
      <c r="I31" s="32">
        <v>1089</v>
      </c>
      <c r="J31" s="10">
        <f t="shared" si="3"/>
        <v>26</v>
      </c>
      <c r="K31" s="8">
        <f t="shared" si="4"/>
        <v>0.21946740128558309</v>
      </c>
    </row>
    <row r="32" spans="1:11" ht="14.45" customHeight="1" x14ac:dyDescent="0.2">
      <c r="A32" s="30">
        <f t="shared" si="5"/>
        <v>25</v>
      </c>
      <c r="B32" s="26" t="s">
        <v>34</v>
      </c>
      <c r="C32" s="11">
        <v>131</v>
      </c>
      <c r="D32" s="19">
        <f t="shared" si="0"/>
        <v>24</v>
      </c>
      <c r="E32" s="11">
        <v>185</v>
      </c>
      <c r="F32" s="10">
        <f t="shared" si="1"/>
        <v>18</v>
      </c>
      <c r="G32" s="13">
        <f t="shared" si="2"/>
        <v>-0.29189189189189191</v>
      </c>
      <c r="H32" s="17">
        <v>1066</v>
      </c>
      <c r="I32" s="32">
        <v>1987</v>
      </c>
      <c r="J32" s="10">
        <f t="shared" si="3"/>
        <v>22</v>
      </c>
      <c r="K32" s="8">
        <f t="shared" si="4"/>
        <v>-0.46351283341721189</v>
      </c>
    </row>
    <row r="33" spans="1:11" ht="14.45" customHeight="1" x14ac:dyDescent="0.2">
      <c r="A33" s="30">
        <f t="shared" si="5"/>
        <v>26</v>
      </c>
      <c r="B33" s="26" t="s">
        <v>19</v>
      </c>
      <c r="C33" s="11">
        <v>33</v>
      </c>
      <c r="D33" s="19">
        <f t="shared" si="0"/>
        <v>34</v>
      </c>
      <c r="E33" s="11">
        <v>30</v>
      </c>
      <c r="F33" s="10">
        <f t="shared" si="1"/>
        <v>32</v>
      </c>
      <c r="G33" s="13">
        <f t="shared" si="2"/>
        <v>0.1</v>
      </c>
      <c r="H33" s="17">
        <v>1041</v>
      </c>
      <c r="I33" s="32">
        <v>1345</v>
      </c>
      <c r="J33" s="10">
        <f t="shared" si="3"/>
        <v>25</v>
      </c>
      <c r="K33" s="8">
        <f t="shared" si="4"/>
        <v>-0.22602230483271377</v>
      </c>
    </row>
    <row r="34" spans="1:11" ht="14.45" customHeight="1" x14ac:dyDescent="0.2">
      <c r="A34" s="30">
        <f t="shared" si="5"/>
        <v>27</v>
      </c>
      <c r="B34" s="26" t="s">
        <v>63</v>
      </c>
      <c r="C34" s="11">
        <v>435</v>
      </c>
      <c r="D34" s="19">
        <f t="shared" si="0"/>
        <v>9</v>
      </c>
      <c r="E34" s="11">
        <v>0</v>
      </c>
      <c r="F34" s="10">
        <f t="shared" si="1"/>
        <v>41</v>
      </c>
      <c r="G34" s="13">
        <f t="shared" si="2"/>
        <v>1</v>
      </c>
      <c r="H34" s="17">
        <v>1027</v>
      </c>
      <c r="I34" s="32">
        <v>0</v>
      </c>
      <c r="J34" s="10">
        <f t="shared" si="3"/>
        <v>56</v>
      </c>
      <c r="K34" s="8">
        <f t="shared" si="4"/>
        <v>1</v>
      </c>
    </row>
    <row r="35" spans="1:11" ht="14.45" customHeight="1" x14ac:dyDescent="0.2">
      <c r="A35" s="30">
        <f t="shared" si="5"/>
        <v>28</v>
      </c>
      <c r="B35" s="26" t="s">
        <v>24</v>
      </c>
      <c r="C35" s="11">
        <v>50</v>
      </c>
      <c r="D35" s="19">
        <f t="shared" si="0"/>
        <v>29</v>
      </c>
      <c r="E35" s="11">
        <v>42</v>
      </c>
      <c r="F35" s="10">
        <f t="shared" si="1"/>
        <v>28</v>
      </c>
      <c r="G35" s="13">
        <f t="shared" si="2"/>
        <v>0.19047619047619047</v>
      </c>
      <c r="H35" s="17">
        <v>897</v>
      </c>
      <c r="I35" s="32">
        <v>315</v>
      </c>
      <c r="J35" s="10">
        <f t="shared" si="3"/>
        <v>31</v>
      </c>
      <c r="K35" s="8">
        <f t="shared" si="4"/>
        <v>1.8476190476190477</v>
      </c>
    </row>
    <row r="36" spans="1:11" ht="14.45" customHeight="1" x14ac:dyDescent="0.2">
      <c r="A36" s="30">
        <f t="shared" si="5"/>
        <v>29</v>
      </c>
      <c r="B36" s="26" t="s">
        <v>27</v>
      </c>
      <c r="C36" s="11">
        <v>45</v>
      </c>
      <c r="D36" s="19">
        <f t="shared" si="0"/>
        <v>31</v>
      </c>
      <c r="E36" s="11">
        <v>57</v>
      </c>
      <c r="F36" s="10">
        <f t="shared" si="1"/>
        <v>26</v>
      </c>
      <c r="G36" s="13">
        <f t="shared" si="2"/>
        <v>-0.21052631578947367</v>
      </c>
      <c r="H36" s="17">
        <v>693</v>
      </c>
      <c r="I36" s="32">
        <v>471</v>
      </c>
      <c r="J36" s="10">
        <f t="shared" si="3"/>
        <v>28</v>
      </c>
      <c r="K36" s="8">
        <f t="shared" si="4"/>
        <v>0.4713375796178344</v>
      </c>
    </row>
    <row r="37" spans="1:11" ht="14.45" customHeight="1" x14ac:dyDescent="0.2">
      <c r="A37" s="30">
        <f t="shared" si="5"/>
        <v>30</v>
      </c>
      <c r="B37" s="26" t="s">
        <v>28</v>
      </c>
      <c r="C37" s="11">
        <v>48</v>
      </c>
      <c r="D37" s="19">
        <f t="shared" si="0"/>
        <v>30</v>
      </c>
      <c r="E37" s="11">
        <v>41</v>
      </c>
      <c r="F37" s="10">
        <f t="shared" si="1"/>
        <v>29</v>
      </c>
      <c r="G37" s="13">
        <f t="shared" si="2"/>
        <v>0.17073170731707318</v>
      </c>
      <c r="H37" s="17">
        <v>564</v>
      </c>
      <c r="I37" s="32">
        <v>632</v>
      </c>
      <c r="J37" s="10">
        <f t="shared" si="3"/>
        <v>27</v>
      </c>
      <c r="K37" s="8">
        <f t="shared" si="4"/>
        <v>-0.10759493670886076</v>
      </c>
    </row>
    <row r="38" spans="1:11" ht="14.45" customHeight="1" x14ac:dyDescent="0.2">
      <c r="A38" s="30">
        <f t="shared" si="5"/>
        <v>31</v>
      </c>
      <c r="B38" s="26" t="s">
        <v>54</v>
      </c>
      <c r="C38" s="11">
        <v>164</v>
      </c>
      <c r="D38" s="19">
        <f t="shared" si="0"/>
        <v>20</v>
      </c>
      <c r="E38" s="11">
        <v>0</v>
      </c>
      <c r="F38" s="10">
        <f t="shared" si="1"/>
        <v>41</v>
      </c>
      <c r="G38" s="13">
        <f t="shared" si="2"/>
        <v>1</v>
      </c>
      <c r="H38" s="17">
        <v>419</v>
      </c>
      <c r="I38" s="32">
        <v>0</v>
      </c>
      <c r="J38" s="10">
        <f t="shared" si="3"/>
        <v>56</v>
      </c>
      <c r="K38" s="8">
        <f t="shared" si="4"/>
        <v>1</v>
      </c>
    </row>
    <row r="39" spans="1:11" ht="14.45" customHeight="1" x14ac:dyDescent="0.2">
      <c r="A39" s="30">
        <f t="shared" si="5"/>
        <v>32</v>
      </c>
      <c r="B39" s="26" t="s">
        <v>23</v>
      </c>
      <c r="C39" s="11">
        <v>15</v>
      </c>
      <c r="D39" s="19">
        <f t="shared" si="0"/>
        <v>39</v>
      </c>
      <c r="E39" s="11">
        <v>45</v>
      </c>
      <c r="F39" s="10">
        <f t="shared" si="1"/>
        <v>27</v>
      </c>
      <c r="G39" s="13">
        <f t="shared" si="2"/>
        <v>-0.66666666666666663</v>
      </c>
      <c r="H39" s="17">
        <v>364</v>
      </c>
      <c r="I39" s="32">
        <v>441</v>
      </c>
      <c r="J39" s="10">
        <f t="shared" si="3"/>
        <v>29</v>
      </c>
      <c r="K39" s="8">
        <f t="shared" si="4"/>
        <v>-0.17460317460317459</v>
      </c>
    </row>
    <row r="40" spans="1:11" ht="14.45" customHeight="1" x14ac:dyDescent="0.2">
      <c r="A40" s="30">
        <f t="shared" si="5"/>
        <v>33</v>
      </c>
      <c r="B40" s="26" t="s">
        <v>30</v>
      </c>
      <c r="C40" s="11">
        <v>21</v>
      </c>
      <c r="D40" s="19">
        <f t="shared" ref="D40:D79" si="6">RANK(C40,$C$8:$C$79)</f>
        <v>37</v>
      </c>
      <c r="E40" s="11">
        <v>32</v>
      </c>
      <c r="F40" s="10">
        <f t="shared" ref="F40:F79" si="7">RANK(E40,$E$8:$E$79)</f>
        <v>31</v>
      </c>
      <c r="G40" s="13">
        <f t="shared" ref="G40:G79" si="8">IF(ISERROR((C40-E40)/E40), IF(E40=0,IF(C40&gt;0,1,IF(C40=0,0,((C40-E40)/E40)))),(C40-E40)/E40)</f>
        <v>-0.34375</v>
      </c>
      <c r="H40" s="17">
        <v>335</v>
      </c>
      <c r="I40" s="32">
        <v>274</v>
      </c>
      <c r="J40" s="10">
        <f t="shared" ref="J40:J79" si="9">RANK(I40,$I$8:$I$79)</f>
        <v>32</v>
      </c>
      <c r="K40" s="8">
        <f t="shared" ref="K40:K79" si="10">IF(ISERROR((H40-I40)/I40), IF(I40=0,IF(H40&gt;0,1,IF(H40=0,0,((H40-I40)/I40)))),(H40-I40)/I40)</f>
        <v>0.22262773722627738</v>
      </c>
    </row>
    <row r="41" spans="1:11" ht="14.45" customHeight="1" x14ac:dyDescent="0.2">
      <c r="A41" s="30">
        <f t="shared" si="5"/>
        <v>34</v>
      </c>
      <c r="B41" s="26" t="s">
        <v>26</v>
      </c>
      <c r="C41" s="11">
        <v>0</v>
      </c>
      <c r="D41" s="19">
        <f t="shared" si="6"/>
        <v>54</v>
      </c>
      <c r="E41" s="11">
        <v>5</v>
      </c>
      <c r="F41" s="10">
        <f t="shared" si="7"/>
        <v>36</v>
      </c>
      <c r="G41" s="13">
        <f t="shared" si="8"/>
        <v>-1</v>
      </c>
      <c r="H41" s="17">
        <v>311</v>
      </c>
      <c r="I41" s="32">
        <v>421</v>
      </c>
      <c r="J41" s="10">
        <f t="shared" si="9"/>
        <v>30</v>
      </c>
      <c r="K41" s="8">
        <f t="shared" si="10"/>
        <v>-0.26128266033254155</v>
      </c>
    </row>
    <row r="42" spans="1:11" ht="14.45" customHeight="1" x14ac:dyDescent="0.2">
      <c r="A42" s="30">
        <f t="shared" si="5"/>
        <v>35</v>
      </c>
      <c r="B42" s="26" t="s">
        <v>47</v>
      </c>
      <c r="C42" s="11">
        <v>43</v>
      </c>
      <c r="D42" s="19">
        <f t="shared" si="6"/>
        <v>32</v>
      </c>
      <c r="E42" s="11">
        <v>34</v>
      </c>
      <c r="F42" s="10">
        <f t="shared" si="7"/>
        <v>30</v>
      </c>
      <c r="G42" s="13">
        <f t="shared" si="8"/>
        <v>0.26470588235294118</v>
      </c>
      <c r="H42" s="17">
        <v>297</v>
      </c>
      <c r="I42" s="32">
        <v>62</v>
      </c>
      <c r="J42" s="10">
        <f t="shared" si="9"/>
        <v>35</v>
      </c>
      <c r="K42" s="8">
        <f t="shared" si="10"/>
        <v>3.7903225806451615</v>
      </c>
    </row>
    <row r="43" spans="1:11" ht="14.45" customHeight="1" x14ac:dyDescent="0.2">
      <c r="A43" s="30">
        <f t="shared" si="5"/>
        <v>36</v>
      </c>
      <c r="B43" s="26" t="s">
        <v>49</v>
      </c>
      <c r="C43" s="11">
        <v>29</v>
      </c>
      <c r="D43" s="19">
        <f t="shared" si="6"/>
        <v>36</v>
      </c>
      <c r="E43" s="11">
        <v>0</v>
      </c>
      <c r="F43" s="10">
        <f t="shared" si="7"/>
        <v>41</v>
      </c>
      <c r="G43" s="13">
        <f t="shared" si="8"/>
        <v>1</v>
      </c>
      <c r="H43" s="17">
        <v>254</v>
      </c>
      <c r="I43" s="32">
        <v>26</v>
      </c>
      <c r="J43" s="10">
        <f t="shared" si="9"/>
        <v>38</v>
      </c>
      <c r="K43" s="8">
        <f t="shared" si="10"/>
        <v>8.7692307692307701</v>
      </c>
    </row>
    <row r="44" spans="1:11" ht="14.45" customHeight="1" x14ac:dyDescent="0.2">
      <c r="A44" s="30">
        <f t="shared" si="5"/>
        <v>37</v>
      </c>
      <c r="B44" s="26" t="s">
        <v>41</v>
      </c>
      <c r="C44" s="11">
        <v>40</v>
      </c>
      <c r="D44" s="19">
        <f t="shared" si="6"/>
        <v>33</v>
      </c>
      <c r="E44" s="11">
        <v>24</v>
      </c>
      <c r="F44" s="10">
        <f t="shared" si="7"/>
        <v>33</v>
      </c>
      <c r="G44" s="13">
        <f t="shared" si="8"/>
        <v>0.66666666666666663</v>
      </c>
      <c r="H44" s="17">
        <v>226</v>
      </c>
      <c r="I44" s="32">
        <v>50</v>
      </c>
      <c r="J44" s="10">
        <f t="shared" si="9"/>
        <v>36</v>
      </c>
      <c r="K44" s="8">
        <f t="shared" si="10"/>
        <v>3.52</v>
      </c>
    </row>
    <row r="45" spans="1:11" ht="14.45" customHeight="1" x14ac:dyDescent="0.2">
      <c r="A45" s="30">
        <f t="shared" si="5"/>
        <v>38</v>
      </c>
      <c r="B45" s="26" t="s">
        <v>53</v>
      </c>
      <c r="C45" s="11">
        <v>61</v>
      </c>
      <c r="D45" s="19">
        <f t="shared" si="6"/>
        <v>28</v>
      </c>
      <c r="E45" s="11">
        <v>0</v>
      </c>
      <c r="F45" s="10">
        <f t="shared" si="7"/>
        <v>41</v>
      </c>
      <c r="G45" s="13">
        <f t="shared" si="8"/>
        <v>1</v>
      </c>
      <c r="H45" s="17">
        <v>209</v>
      </c>
      <c r="I45" s="32">
        <v>0</v>
      </c>
      <c r="J45" s="10">
        <f t="shared" si="9"/>
        <v>56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52</v>
      </c>
      <c r="C46" s="11">
        <v>19</v>
      </c>
      <c r="D46" s="19">
        <f t="shared" ref="D46:D47" si="11">RANK(C46,$C$8:$C$79)</f>
        <v>38</v>
      </c>
      <c r="E46" s="11">
        <v>0</v>
      </c>
      <c r="F46" s="10">
        <f t="shared" ref="F46:F47" si="12">RANK(E46,$E$8:$E$79)</f>
        <v>41</v>
      </c>
      <c r="G46" s="13">
        <f t="shared" ref="G46:G47" si="13">IF(ISERROR((C46-E46)/E46), IF(E46=0,IF(C46&gt;0,1,IF(C46=0,0,((C46-E46)/E46)))),(C46-E46)/E46)</f>
        <v>1</v>
      </c>
      <c r="H46" s="17">
        <v>209</v>
      </c>
      <c r="I46" s="32">
        <v>0</v>
      </c>
      <c r="J46" s="10">
        <f t="shared" ref="J46:J47" si="14">RANK(I46,$I$8:$I$79)</f>
        <v>56</v>
      </c>
      <c r="K46" s="8">
        <f t="shared" ref="K46:K47" si="15">IF(ISERROR((H46-I46)/I46), IF(I46=0,IF(H46&gt;0,1,IF(H46=0,0,((H46-I46)/I46)))),(H46-I46)/I46)</f>
        <v>1</v>
      </c>
    </row>
    <row r="47" spans="1:11" ht="14.45" customHeight="1" x14ac:dyDescent="0.2">
      <c r="A47" s="30">
        <f t="shared" si="5"/>
        <v>40</v>
      </c>
      <c r="B47" s="26" t="s">
        <v>65</v>
      </c>
      <c r="C47" s="11">
        <v>33</v>
      </c>
      <c r="D47" s="19">
        <f t="shared" si="11"/>
        <v>34</v>
      </c>
      <c r="E47" s="11">
        <v>0</v>
      </c>
      <c r="F47" s="10">
        <f t="shared" si="12"/>
        <v>41</v>
      </c>
      <c r="G47" s="13">
        <f t="shared" si="13"/>
        <v>1</v>
      </c>
      <c r="H47" s="17">
        <v>136</v>
      </c>
      <c r="I47" s="32">
        <v>0</v>
      </c>
      <c r="J47" s="10">
        <f t="shared" si="14"/>
        <v>56</v>
      </c>
      <c r="K47" s="8">
        <f t="shared" si="15"/>
        <v>1</v>
      </c>
    </row>
    <row r="48" spans="1:11" ht="14.45" customHeight="1" x14ac:dyDescent="0.2">
      <c r="A48" s="30">
        <f t="shared" si="5"/>
        <v>41</v>
      </c>
      <c r="B48" s="26" t="s">
        <v>21</v>
      </c>
      <c r="C48" s="11">
        <v>14</v>
      </c>
      <c r="D48" s="19">
        <f t="shared" si="6"/>
        <v>41</v>
      </c>
      <c r="E48" s="11">
        <v>16</v>
      </c>
      <c r="F48" s="10">
        <f t="shared" si="7"/>
        <v>34</v>
      </c>
      <c r="G48" s="13">
        <f t="shared" si="8"/>
        <v>-0.125</v>
      </c>
      <c r="H48" s="17">
        <v>114</v>
      </c>
      <c r="I48" s="32">
        <v>69</v>
      </c>
      <c r="J48" s="10">
        <f t="shared" si="9"/>
        <v>34</v>
      </c>
      <c r="K48" s="8">
        <f t="shared" si="10"/>
        <v>0.65217391304347827</v>
      </c>
    </row>
    <row r="49" spans="1:11" ht="14.45" customHeight="1" x14ac:dyDescent="0.2">
      <c r="A49" s="30">
        <f t="shared" si="5"/>
        <v>42</v>
      </c>
      <c r="B49" s="26" t="s">
        <v>29</v>
      </c>
      <c r="C49" s="11">
        <v>1</v>
      </c>
      <c r="D49" s="19">
        <f t="shared" si="6"/>
        <v>49</v>
      </c>
      <c r="E49" s="11">
        <v>3</v>
      </c>
      <c r="F49" s="10">
        <f t="shared" si="7"/>
        <v>37</v>
      </c>
      <c r="G49" s="13">
        <f t="shared" ref="G49:G74" si="16">IF(ISERROR((C49-E49)/E49), IF(E49=0,IF(C49&gt;0,1,IF(C49=0,0,((C49-E49)/E49)))),(C49-E49)/E49)</f>
        <v>-0.66666666666666663</v>
      </c>
      <c r="H49" s="17">
        <v>102</v>
      </c>
      <c r="I49" s="32">
        <v>43</v>
      </c>
      <c r="J49" s="10">
        <f t="shared" si="9"/>
        <v>37</v>
      </c>
      <c r="K49" s="8">
        <f t="shared" ref="K49:K74" si="17">IF(ISERROR((H49-I49)/I49), IF(I49=0,IF(H49&gt;0,1,IF(H49=0,0,((H49-I49)/I49)))),(H49-I49)/I49)</f>
        <v>1.3720930232558139</v>
      </c>
    </row>
    <row r="50" spans="1:11" ht="14.45" customHeight="1" x14ac:dyDescent="0.2">
      <c r="A50" s="30">
        <f t="shared" si="5"/>
        <v>43</v>
      </c>
      <c r="B50" s="26" t="s">
        <v>71</v>
      </c>
      <c r="C50" s="11">
        <v>15</v>
      </c>
      <c r="D50" s="19">
        <f t="shared" si="6"/>
        <v>39</v>
      </c>
      <c r="E50" s="11">
        <v>0</v>
      </c>
      <c r="F50" s="10">
        <f t="shared" si="7"/>
        <v>41</v>
      </c>
      <c r="G50" s="13">
        <f t="shared" si="16"/>
        <v>1</v>
      </c>
      <c r="H50" s="17">
        <v>38</v>
      </c>
      <c r="I50" s="32">
        <v>0</v>
      </c>
      <c r="J50" s="10">
        <f t="shared" si="9"/>
        <v>56</v>
      </c>
      <c r="K50" s="8">
        <f t="shared" si="17"/>
        <v>1</v>
      </c>
    </row>
    <row r="51" spans="1:11" ht="14.45" customHeight="1" x14ac:dyDescent="0.2">
      <c r="A51" s="30">
        <f t="shared" si="5"/>
        <v>44</v>
      </c>
      <c r="B51" s="26" t="s">
        <v>64</v>
      </c>
      <c r="C51" s="11">
        <v>0</v>
      </c>
      <c r="D51" s="19">
        <f t="shared" si="6"/>
        <v>54</v>
      </c>
      <c r="E51" s="11">
        <v>0</v>
      </c>
      <c r="F51" s="10">
        <f t="shared" si="7"/>
        <v>41</v>
      </c>
      <c r="G51" s="13">
        <f t="shared" si="16"/>
        <v>0</v>
      </c>
      <c r="H51" s="17">
        <v>29</v>
      </c>
      <c r="I51" s="32">
        <v>0</v>
      </c>
      <c r="J51" s="10">
        <f t="shared" si="9"/>
        <v>56</v>
      </c>
      <c r="K51" s="8">
        <f t="shared" si="17"/>
        <v>1</v>
      </c>
    </row>
    <row r="52" spans="1:11" ht="14.45" customHeight="1" x14ac:dyDescent="0.2">
      <c r="A52" s="30">
        <f t="shared" si="5"/>
        <v>45</v>
      </c>
      <c r="B52" s="26" t="s">
        <v>72</v>
      </c>
      <c r="C52" s="11">
        <v>6</v>
      </c>
      <c r="D52" s="19">
        <f t="shared" si="6"/>
        <v>44</v>
      </c>
      <c r="E52" s="11">
        <v>0</v>
      </c>
      <c r="F52" s="10">
        <f t="shared" si="7"/>
        <v>41</v>
      </c>
      <c r="G52" s="13">
        <f t="shared" si="16"/>
        <v>1</v>
      </c>
      <c r="H52" s="17">
        <v>22</v>
      </c>
      <c r="I52" s="32">
        <v>0</v>
      </c>
      <c r="J52" s="10">
        <f t="shared" si="9"/>
        <v>56</v>
      </c>
      <c r="K52" s="8">
        <f t="shared" si="17"/>
        <v>1</v>
      </c>
    </row>
    <row r="53" spans="1:11" ht="14.45" customHeight="1" x14ac:dyDescent="0.2">
      <c r="A53" s="30">
        <f t="shared" si="5"/>
        <v>46</v>
      </c>
      <c r="B53" s="26" t="s">
        <v>32</v>
      </c>
      <c r="C53" s="11">
        <v>0</v>
      </c>
      <c r="D53" s="19">
        <f t="shared" si="6"/>
        <v>54</v>
      </c>
      <c r="E53" s="11">
        <v>11</v>
      </c>
      <c r="F53" s="10">
        <f t="shared" si="7"/>
        <v>35</v>
      </c>
      <c r="G53" s="13">
        <f t="shared" ref="G53:G73" si="18">IF(ISERROR((C53-E53)/E53), IF(E53=0,IF(C53&gt;0,1,IF(C53=0,0,((C53-E53)/E53)))),(C53-E53)/E53)</f>
        <v>-1</v>
      </c>
      <c r="H53" s="17">
        <v>22</v>
      </c>
      <c r="I53" s="32">
        <v>92</v>
      </c>
      <c r="J53" s="10">
        <f t="shared" si="9"/>
        <v>33</v>
      </c>
      <c r="K53" s="8">
        <f t="shared" ref="K53:K73" si="19">IF(ISERROR((H53-I53)/I53), IF(I53=0,IF(H53&gt;0,1,IF(H53=0,0,((H53-I53)/I53)))),(H53-I53)/I53)</f>
        <v>-0.76086956521739135</v>
      </c>
    </row>
    <row r="54" spans="1:11" ht="14.45" customHeight="1" x14ac:dyDescent="0.2">
      <c r="A54" s="30">
        <f t="shared" si="5"/>
        <v>47</v>
      </c>
      <c r="B54" s="26" t="s">
        <v>69</v>
      </c>
      <c r="C54" s="11">
        <v>8</v>
      </c>
      <c r="D54" s="19">
        <f t="shared" ref="D54:D73" si="20">RANK(C54,$C$8:$C$79)</f>
        <v>42</v>
      </c>
      <c r="E54" s="11">
        <v>0</v>
      </c>
      <c r="F54" s="10">
        <f t="shared" ref="F54:F73" si="21">RANK(E54,$E$8:$E$79)</f>
        <v>41</v>
      </c>
      <c r="G54" s="13">
        <f t="shared" si="18"/>
        <v>1</v>
      </c>
      <c r="H54" s="17">
        <v>20</v>
      </c>
      <c r="I54" s="32">
        <v>0</v>
      </c>
      <c r="J54" s="10">
        <f t="shared" ref="J54:J73" si="22">RANK(I54,$I$8:$I$79)</f>
        <v>56</v>
      </c>
      <c r="K54" s="8">
        <f t="shared" si="19"/>
        <v>1</v>
      </c>
    </row>
    <row r="55" spans="1:11" ht="14.45" customHeight="1" x14ac:dyDescent="0.2">
      <c r="A55" s="30">
        <f t="shared" si="5"/>
        <v>48</v>
      </c>
      <c r="B55" s="26" t="s">
        <v>66</v>
      </c>
      <c r="C55" s="11">
        <v>3</v>
      </c>
      <c r="D55" s="19">
        <f t="shared" si="20"/>
        <v>46</v>
      </c>
      <c r="E55" s="11">
        <v>0</v>
      </c>
      <c r="F55" s="10">
        <f t="shared" si="21"/>
        <v>41</v>
      </c>
      <c r="G55" s="13">
        <f t="shared" si="18"/>
        <v>1</v>
      </c>
      <c r="H55" s="17">
        <v>17</v>
      </c>
      <c r="I55" s="32">
        <v>1</v>
      </c>
      <c r="J55" s="10">
        <f t="shared" si="22"/>
        <v>51</v>
      </c>
      <c r="K55" s="8">
        <f t="shared" si="19"/>
        <v>16</v>
      </c>
    </row>
    <row r="56" spans="1:11" ht="14.45" customHeight="1" x14ac:dyDescent="0.2">
      <c r="A56" s="30">
        <f t="shared" si="5"/>
        <v>49</v>
      </c>
      <c r="B56" s="26" t="s">
        <v>38</v>
      </c>
      <c r="C56" s="11">
        <v>2</v>
      </c>
      <c r="D56" s="19">
        <f t="shared" si="20"/>
        <v>48</v>
      </c>
      <c r="E56" s="11">
        <v>2</v>
      </c>
      <c r="F56" s="10">
        <f t="shared" si="21"/>
        <v>38</v>
      </c>
      <c r="G56" s="13">
        <f t="shared" si="18"/>
        <v>0</v>
      </c>
      <c r="H56" s="17">
        <v>14</v>
      </c>
      <c r="I56" s="32">
        <v>22</v>
      </c>
      <c r="J56" s="10">
        <f t="shared" si="22"/>
        <v>40</v>
      </c>
      <c r="K56" s="8">
        <f t="shared" si="19"/>
        <v>-0.36363636363636365</v>
      </c>
    </row>
    <row r="57" spans="1:11" ht="14.45" customHeight="1" x14ac:dyDescent="0.2">
      <c r="A57" s="30">
        <f t="shared" si="5"/>
        <v>50</v>
      </c>
      <c r="B57" s="26" t="s">
        <v>45</v>
      </c>
      <c r="C57" s="11">
        <v>0</v>
      </c>
      <c r="D57" s="19">
        <f t="shared" si="20"/>
        <v>54</v>
      </c>
      <c r="E57" s="11">
        <v>0</v>
      </c>
      <c r="F57" s="10">
        <f t="shared" si="21"/>
        <v>41</v>
      </c>
      <c r="G57" s="13">
        <f t="shared" si="18"/>
        <v>0</v>
      </c>
      <c r="H57" s="17">
        <v>11</v>
      </c>
      <c r="I57" s="32">
        <v>7</v>
      </c>
      <c r="J57" s="10">
        <f t="shared" si="22"/>
        <v>43</v>
      </c>
      <c r="K57" s="8">
        <f t="shared" si="19"/>
        <v>0.5714285714285714</v>
      </c>
    </row>
    <row r="58" spans="1:11" ht="14.45" customHeight="1" x14ac:dyDescent="0.2">
      <c r="A58" s="30">
        <f t="shared" si="5"/>
        <v>51</v>
      </c>
      <c r="B58" s="26" t="s">
        <v>61</v>
      </c>
      <c r="C58" s="11">
        <v>1</v>
      </c>
      <c r="D58" s="19">
        <f t="shared" si="20"/>
        <v>49</v>
      </c>
      <c r="E58" s="11">
        <v>1</v>
      </c>
      <c r="F58" s="10">
        <f t="shared" si="21"/>
        <v>39</v>
      </c>
      <c r="G58" s="13">
        <f t="shared" si="18"/>
        <v>0</v>
      </c>
      <c r="H58" s="17">
        <v>9</v>
      </c>
      <c r="I58" s="32">
        <v>6</v>
      </c>
      <c r="J58" s="10">
        <f t="shared" si="22"/>
        <v>44</v>
      </c>
      <c r="K58" s="8">
        <f t="shared" si="19"/>
        <v>0.5</v>
      </c>
    </row>
    <row r="59" spans="1:11" ht="14.45" customHeight="1" x14ac:dyDescent="0.2">
      <c r="A59" s="30">
        <f t="shared" si="5"/>
        <v>52</v>
      </c>
      <c r="B59" s="26" t="s">
        <v>60</v>
      </c>
      <c r="C59" s="11">
        <v>1</v>
      </c>
      <c r="D59" s="19">
        <f t="shared" ref="D59" si="23">RANK(C59,$C$8:$C$79)</f>
        <v>49</v>
      </c>
      <c r="E59" s="11">
        <v>0</v>
      </c>
      <c r="F59" s="10">
        <f t="shared" ref="F59" si="24">RANK(E59,$E$8:$E$79)</f>
        <v>41</v>
      </c>
      <c r="G59" s="13">
        <f t="shared" ref="G59" si="25">IF(ISERROR((C59-E59)/E59), IF(E59=0,IF(C59&gt;0,1,IF(C59=0,0,((C59-E59)/E59)))),(C59-E59)/E59)</f>
        <v>1</v>
      </c>
      <c r="H59" s="17">
        <v>8</v>
      </c>
      <c r="I59" s="32">
        <v>0</v>
      </c>
      <c r="J59" s="10">
        <f t="shared" ref="J59" si="26">RANK(I59,$I$8:$I$79)</f>
        <v>56</v>
      </c>
      <c r="K59" s="8">
        <f t="shared" ref="K59" si="27">IF(ISERROR((H59-I59)/I59), IF(I59=0,IF(H59&gt;0,1,IF(H59=0,0,((H59-I59)/I59)))),(H59-I59)/I59)</f>
        <v>1</v>
      </c>
    </row>
    <row r="60" spans="1:11" ht="14.45" customHeight="1" x14ac:dyDescent="0.2">
      <c r="A60" s="30">
        <f t="shared" si="5"/>
        <v>53</v>
      </c>
      <c r="B60" s="26" t="s">
        <v>81</v>
      </c>
      <c r="C60" s="11">
        <v>7</v>
      </c>
      <c r="D60" s="19">
        <f t="shared" ref="D60:D62" si="28">RANK(C60,$C$8:$C$79)</f>
        <v>43</v>
      </c>
      <c r="E60" s="11">
        <v>0</v>
      </c>
      <c r="F60" s="10">
        <f t="shared" ref="F60:F62" si="29">RANK(E60,$E$8:$E$79)</f>
        <v>41</v>
      </c>
      <c r="G60" s="13">
        <f t="shared" ref="G60:G62" si="30">IF(ISERROR((C60-E60)/E60), IF(E60=0,IF(C60&gt;0,1,IF(C60=0,0,((C60-E60)/E60)))),(C60-E60)/E60)</f>
        <v>1</v>
      </c>
      <c r="H60" s="17">
        <v>7</v>
      </c>
      <c r="I60" s="32">
        <v>0</v>
      </c>
      <c r="J60" s="10">
        <f t="shared" ref="J60:J62" si="31">RANK(I60,$I$8:$I$79)</f>
        <v>56</v>
      </c>
      <c r="K60" s="8">
        <f t="shared" ref="K60:K62" si="32">IF(ISERROR((H60-I60)/I60), IF(I60=0,IF(H60&gt;0,1,IF(H60=0,0,((H60-I60)/I60)))),(H60-I60)/I60)</f>
        <v>1</v>
      </c>
    </row>
    <row r="61" spans="1:11" ht="14.45" customHeight="1" x14ac:dyDescent="0.2">
      <c r="A61" s="30">
        <f t="shared" si="5"/>
        <v>54</v>
      </c>
      <c r="B61" s="26" t="s">
        <v>74</v>
      </c>
      <c r="C61" s="11">
        <v>3</v>
      </c>
      <c r="D61" s="19">
        <f t="shared" si="28"/>
        <v>46</v>
      </c>
      <c r="E61" s="11">
        <v>0</v>
      </c>
      <c r="F61" s="10">
        <f t="shared" si="29"/>
        <v>41</v>
      </c>
      <c r="G61" s="13">
        <f t="shared" si="30"/>
        <v>1</v>
      </c>
      <c r="H61" s="17">
        <v>7</v>
      </c>
      <c r="I61" s="32">
        <v>0</v>
      </c>
      <c r="J61" s="10">
        <f t="shared" si="31"/>
        <v>56</v>
      </c>
      <c r="K61" s="8">
        <f t="shared" si="32"/>
        <v>1</v>
      </c>
    </row>
    <row r="62" spans="1:11" ht="14.45" customHeight="1" x14ac:dyDescent="0.2">
      <c r="A62" s="30">
        <f t="shared" si="5"/>
        <v>55</v>
      </c>
      <c r="B62" s="26" t="s">
        <v>58</v>
      </c>
      <c r="C62" s="11">
        <v>0</v>
      </c>
      <c r="D62" s="19">
        <f t="shared" si="28"/>
        <v>54</v>
      </c>
      <c r="E62" s="11">
        <v>0</v>
      </c>
      <c r="F62" s="10">
        <f t="shared" si="29"/>
        <v>41</v>
      </c>
      <c r="G62" s="13">
        <f t="shared" si="30"/>
        <v>0</v>
      </c>
      <c r="H62" s="17">
        <v>6</v>
      </c>
      <c r="I62" s="32">
        <v>2</v>
      </c>
      <c r="J62" s="10">
        <f t="shared" si="31"/>
        <v>47</v>
      </c>
      <c r="K62" s="8">
        <f t="shared" si="32"/>
        <v>2</v>
      </c>
    </row>
    <row r="63" spans="1:11" ht="14.45" customHeight="1" x14ac:dyDescent="0.2">
      <c r="A63" s="30">
        <f t="shared" si="5"/>
        <v>56</v>
      </c>
      <c r="B63" s="26" t="s">
        <v>31</v>
      </c>
      <c r="C63" s="11">
        <v>1</v>
      </c>
      <c r="D63" s="19">
        <f t="shared" si="20"/>
        <v>49</v>
      </c>
      <c r="E63" s="11">
        <v>0</v>
      </c>
      <c r="F63" s="10">
        <f t="shared" si="21"/>
        <v>41</v>
      </c>
      <c r="G63" s="13">
        <f t="shared" si="18"/>
        <v>1</v>
      </c>
      <c r="H63" s="17">
        <v>6</v>
      </c>
      <c r="I63" s="32">
        <v>21</v>
      </c>
      <c r="J63" s="10">
        <f t="shared" si="22"/>
        <v>41</v>
      </c>
      <c r="K63" s="8">
        <f t="shared" si="19"/>
        <v>-0.7142857142857143</v>
      </c>
    </row>
    <row r="64" spans="1:11" ht="14.45" customHeight="1" x14ac:dyDescent="0.2">
      <c r="A64" s="30">
        <f t="shared" si="5"/>
        <v>57</v>
      </c>
      <c r="B64" s="26" t="s">
        <v>82</v>
      </c>
      <c r="C64" s="11">
        <v>4</v>
      </c>
      <c r="D64" s="19">
        <f t="shared" si="20"/>
        <v>45</v>
      </c>
      <c r="E64" s="11">
        <v>0</v>
      </c>
      <c r="F64" s="10">
        <f t="shared" si="21"/>
        <v>41</v>
      </c>
      <c r="G64" s="13">
        <f t="shared" si="18"/>
        <v>1</v>
      </c>
      <c r="H64" s="17">
        <v>4</v>
      </c>
      <c r="I64" s="32">
        <v>0</v>
      </c>
      <c r="J64" s="10">
        <f t="shared" si="22"/>
        <v>56</v>
      </c>
      <c r="K64" s="8">
        <f t="shared" si="19"/>
        <v>1</v>
      </c>
    </row>
    <row r="65" spans="1:11" ht="14.45" customHeight="1" x14ac:dyDescent="0.2">
      <c r="A65" s="30">
        <f t="shared" si="5"/>
        <v>58</v>
      </c>
      <c r="B65" s="26" t="s">
        <v>44</v>
      </c>
      <c r="C65" s="11">
        <v>0</v>
      </c>
      <c r="D65" s="19">
        <f t="shared" ref="D65:D66" si="33">RANK(C65,$C$8:$C$79)</f>
        <v>54</v>
      </c>
      <c r="E65" s="11">
        <v>1</v>
      </c>
      <c r="F65" s="10">
        <f t="shared" ref="F65:F66" si="34">RANK(E65,$E$8:$E$79)</f>
        <v>39</v>
      </c>
      <c r="G65" s="13">
        <f t="shared" ref="G65:G66" si="35">IF(ISERROR((C65-E65)/E65), IF(E65=0,IF(C65&gt;0,1,IF(C65=0,0,((C65-E65)/E65)))),(C65-E65)/E65)</f>
        <v>-1</v>
      </c>
      <c r="H65" s="17">
        <v>4</v>
      </c>
      <c r="I65" s="32">
        <v>2</v>
      </c>
      <c r="J65" s="10">
        <f t="shared" ref="J65:J66" si="36">RANK(I65,$I$8:$I$79)</f>
        <v>47</v>
      </c>
      <c r="K65" s="8">
        <f t="shared" ref="K65:K66" si="37">IF(ISERROR((H65-I65)/I65), IF(I65=0,IF(H65&gt;0,1,IF(H65=0,0,((H65-I65)/I65)))),(H65-I65)/I65)</f>
        <v>1</v>
      </c>
    </row>
    <row r="66" spans="1:11" ht="14.45" customHeight="1" x14ac:dyDescent="0.2">
      <c r="A66" s="30">
        <f t="shared" si="5"/>
        <v>59</v>
      </c>
      <c r="B66" s="26" t="s">
        <v>43</v>
      </c>
      <c r="C66" s="11">
        <v>0</v>
      </c>
      <c r="D66" s="19">
        <f t="shared" si="33"/>
        <v>54</v>
      </c>
      <c r="E66" s="11">
        <v>0</v>
      </c>
      <c r="F66" s="10">
        <f t="shared" si="34"/>
        <v>41</v>
      </c>
      <c r="G66" s="13">
        <f t="shared" si="35"/>
        <v>0</v>
      </c>
      <c r="H66" s="17">
        <v>4</v>
      </c>
      <c r="I66" s="32">
        <v>24</v>
      </c>
      <c r="J66" s="10">
        <f t="shared" si="36"/>
        <v>39</v>
      </c>
      <c r="K66" s="8">
        <f t="shared" si="37"/>
        <v>-0.83333333333333337</v>
      </c>
    </row>
    <row r="67" spans="1:11" ht="14.45" customHeight="1" x14ac:dyDescent="0.2">
      <c r="A67" s="30">
        <f t="shared" si="5"/>
        <v>60</v>
      </c>
      <c r="B67" s="26" t="s">
        <v>50</v>
      </c>
      <c r="C67" s="11">
        <v>0</v>
      </c>
      <c r="D67" s="19">
        <f t="shared" si="20"/>
        <v>54</v>
      </c>
      <c r="E67" s="11">
        <v>0</v>
      </c>
      <c r="F67" s="10">
        <f t="shared" si="21"/>
        <v>41</v>
      </c>
      <c r="G67" s="13">
        <f t="shared" si="18"/>
        <v>0</v>
      </c>
      <c r="H67" s="17">
        <v>3</v>
      </c>
      <c r="I67" s="32">
        <v>3</v>
      </c>
      <c r="J67" s="10">
        <f t="shared" si="22"/>
        <v>46</v>
      </c>
      <c r="K67" s="8">
        <f t="shared" si="19"/>
        <v>0</v>
      </c>
    </row>
    <row r="68" spans="1:11" ht="14.45" customHeight="1" x14ac:dyDescent="0.2">
      <c r="A68" s="30">
        <f t="shared" si="5"/>
        <v>61</v>
      </c>
      <c r="B68" s="26" t="s">
        <v>62</v>
      </c>
      <c r="C68" s="11">
        <v>0</v>
      </c>
      <c r="D68" s="19">
        <f t="shared" si="20"/>
        <v>54</v>
      </c>
      <c r="E68" s="11">
        <v>0</v>
      </c>
      <c r="F68" s="10">
        <f t="shared" si="21"/>
        <v>41</v>
      </c>
      <c r="G68" s="13">
        <f t="shared" si="18"/>
        <v>0</v>
      </c>
      <c r="H68" s="17">
        <v>1</v>
      </c>
      <c r="I68" s="32">
        <v>0</v>
      </c>
      <c r="J68" s="10">
        <f t="shared" si="22"/>
        <v>56</v>
      </c>
      <c r="K68" s="8">
        <f t="shared" si="19"/>
        <v>1</v>
      </c>
    </row>
    <row r="69" spans="1:11" ht="14.45" customHeight="1" x14ac:dyDescent="0.2">
      <c r="A69" s="30">
        <f t="shared" si="5"/>
        <v>62</v>
      </c>
      <c r="B69" s="26" t="s">
        <v>57</v>
      </c>
      <c r="C69" s="11">
        <v>0</v>
      </c>
      <c r="D69" s="19">
        <f t="shared" si="20"/>
        <v>54</v>
      </c>
      <c r="E69" s="11">
        <v>0</v>
      </c>
      <c r="F69" s="10">
        <f t="shared" si="21"/>
        <v>41</v>
      </c>
      <c r="G69" s="13">
        <f t="shared" si="18"/>
        <v>0</v>
      </c>
      <c r="H69" s="17">
        <v>1</v>
      </c>
      <c r="I69" s="32">
        <v>1</v>
      </c>
      <c r="J69" s="10">
        <f t="shared" si="22"/>
        <v>51</v>
      </c>
      <c r="K69" s="8">
        <f t="shared" si="19"/>
        <v>0</v>
      </c>
    </row>
    <row r="70" spans="1:11" ht="14.45" customHeight="1" x14ac:dyDescent="0.2">
      <c r="A70" s="30">
        <f t="shared" si="5"/>
        <v>63</v>
      </c>
      <c r="B70" s="26" t="s">
        <v>55</v>
      </c>
      <c r="C70" s="11">
        <v>0</v>
      </c>
      <c r="D70" s="19">
        <f t="shared" ref="D70:D72" si="38">RANK(C70,$C$8:$C$79)</f>
        <v>54</v>
      </c>
      <c r="E70" s="11">
        <v>0</v>
      </c>
      <c r="F70" s="10">
        <f t="shared" ref="F70:F72" si="39">RANK(E70,$E$8:$E$79)</f>
        <v>41</v>
      </c>
      <c r="G70" s="13">
        <f t="shared" ref="G70:G72" si="40">IF(ISERROR((C70-E70)/E70), IF(E70=0,IF(C70&gt;0,1,IF(C70=0,0,((C70-E70)/E70)))),(C70-E70)/E70)</f>
        <v>0</v>
      </c>
      <c r="H70" s="17">
        <v>1</v>
      </c>
      <c r="I70" s="32">
        <v>0</v>
      </c>
      <c r="J70" s="10">
        <f t="shared" ref="J70:J72" si="41">RANK(I70,$I$8:$I$79)</f>
        <v>56</v>
      </c>
      <c r="K70" s="8">
        <f t="shared" ref="K70:K72" si="42">IF(ISERROR((H70-I70)/I70), IF(I70=0,IF(H70&gt;0,1,IF(H70=0,0,((H70-I70)/I70)))),(H70-I70)/I70)</f>
        <v>1</v>
      </c>
    </row>
    <row r="71" spans="1:11" ht="14.45" customHeight="1" x14ac:dyDescent="0.2">
      <c r="A71" s="30">
        <f t="shared" si="5"/>
        <v>64</v>
      </c>
      <c r="B71" s="26" t="s">
        <v>83</v>
      </c>
      <c r="C71" s="11">
        <v>1</v>
      </c>
      <c r="D71" s="19">
        <f t="shared" si="38"/>
        <v>49</v>
      </c>
      <c r="E71" s="11">
        <v>0</v>
      </c>
      <c r="F71" s="10">
        <f t="shared" si="39"/>
        <v>41</v>
      </c>
      <c r="G71" s="13">
        <f t="shared" si="40"/>
        <v>1</v>
      </c>
      <c r="H71" s="17">
        <v>1</v>
      </c>
      <c r="I71" s="32">
        <v>0</v>
      </c>
      <c r="J71" s="10">
        <f t="shared" si="41"/>
        <v>56</v>
      </c>
      <c r="K71" s="8">
        <f t="shared" si="42"/>
        <v>1</v>
      </c>
    </row>
    <row r="72" spans="1:11" ht="14.45" customHeight="1" x14ac:dyDescent="0.2">
      <c r="A72" s="30">
        <f t="shared" si="5"/>
        <v>65</v>
      </c>
      <c r="B72" s="26" t="s">
        <v>75</v>
      </c>
      <c r="C72" s="11">
        <v>0</v>
      </c>
      <c r="D72" s="19">
        <f t="shared" si="38"/>
        <v>54</v>
      </c>
      <c r="E72" s="11">
        <v>0</v>
      </c>
      <c r="F72" s="10">
        <f t="shared" si="39"/>
        <v>41</v>
      </c>
      <c r="G72" s="13">
        <f t="shared" si="40"/>
        <v>0</v>
      </c>
      <c r="H72" s="17">
        <v>1</v>
      </c>
      <c r="I72" s="32">
        <v>0</v>
      </c>
      <c r="J72" s="10">
        <f t="shared" si="41"/>
        <v>56</v>
      </c>
      <c r="K72" s="8">
        <f t="shared" si="42"/>
        <v>1</v>
      </c>
    </row>
    <row r="73" spans="1:11" ht="14.45" customHeight="1" x14ac:dyDescent="0.2">
      <c r="A73" s="30">
        <f t="shared" si="5"/>
        <v>66</v>
      </c>
      <c r="B73" s="26" t="s">
        <v>48</v>
      </c>
      <c r="C73" s="11">
        <v>0</v>
      </c>
      <c r="D73" s="19">
        <f t="shared" si="20"/>
        <v>54</v>
      </c>
      <c r="E73" s="11">
        <v>0</v>
      </c>
      <c r="F73" s="10">
        <f t="shared" si="21"/>
        <v>41</v>
      </c>
      <c r="G73" s="13">
        <f t="shared" si="18"/>
        <v>0</v>
      </c>
      <c r="H73" s="17">
        <v>1</v>
      </c>
      <c r="I73" s="32">
        <v>2</v>
      </c>
      <c r="J73" s="10">
        <f t="shared" si="22"/>
        <v>47</v>
      </c>
      <c r="K73" s="8">
        <f t="shared" si="19"/>
        <v>-0.5</v>
      </c>
    </row>
    <row r="74" spans="1:11" ht="14.45" customHeight="1" x14ac:dyDescent="0.2">
      <c r="A74" s="30">
        <f t="shared" si="5"/>
        <v>67</v>
      </c>
      <c r="B74" s="26" t="s">
        <v>73</v>
      </c>
      <c r="C74" s="11">
        <v>0</v>
      </c>
      <c r="D74" s="19">
        <f t="shared" si="6"/>
        <v>54</v>
      </c>
      <c r="E74" s="11">
        <v>0</v>
      </c>
      <c r="F74" s="10">
        <f t="shared" si="7"/>
        <v>41</v>
      </c>
      <c r="G74" s="13">
        <f t="shared" si="16"/>
        <v>0</v>
      </c>
      <c r="H74" s="17">
        <v>1</v>
      </c>
      <c r="I74" s="32">
        <v>2</v>
      </c>
      <c r="J74" s="10">
        <f t="shared" si="9"/>
        <v>47</v>
      </c>
      <c r="K74" s="8">
        <f t="shared" si="17"/>
        <v>-0.5</v>
      </c>
    </row>
    <row r="75" spans="1:11" ht="14.45" customHeight="1" x14ac:dyDescent="0.2">
      <c r="A75" s="30">
        <f t="shared" si="5"/>
        <v>68</v>
      </c>
      <c r="B75" s="26" t="s">
        <v>56</v>
      </c>
      <c r="C75" s="11">
        <v>0</v>
      </c>
      <c r="D75" s="19">
        <f t="shared" si="6"/>
        <v>54</v>
      </c>
      <c r="E75" s="11">
        <v>0</v>
      </c>
      <c r="F75" s="10">
        <f t="shared" si="7"/>
        <v>41</v>
      </c>
      <c r="G75" s="13">
        <f t="shared" si="8"/>
        <v>0</v>
      </c>
      <c r="H75" s="17">
        <v>0</v>
      </c>
      <c r="I75" s="32">
        <v>4</v>
      </c>
      <c r="J75" s="10">
        <f t="shared" si="9"/>
        <v>45</v>
      </c>
      <c r="K75" s="8">
        <f t="shared" si="10"/>
        <v>-1</v>
      </c>
    </row>
    <row r="76" spans="1:11" ht="14.45" customHeight="1" x14ac:dyDescent="0.2">
      <c r="A76" s="30">
        <f t="shared" si="5"/>
        <v>69</v>
      </c>
      <c r="B76" s="26" t="s">
        <v>68</v>
      </c>
      <c r="C76" s="11">
        <v>0</v>
      </c>
      <c r="D76" s="19">
        <f t="shared" si="6"/>
        <v>54</v>
      </c>
      <c r="E76" s="11">
        <v>0</v>
      </c>
      <c r="F76" s="10">
        <f t="shared" si="7"/>
        <v>41</v>
      </c>
      <c r="G76" s="13">
        <f t="shared" si="8"/>
        <v>0</v>
      </c>
      <c r="H76" s="17">
        <v>0</v>
      </c>
      <c r="I76" s="32">
        <v>1</v>
      </c>
      <c r="J76" s="10">
        <f t="shared" si="9"/>
        <v>51</v>
      </c>
      <c r="K76" s="8">
        <f t="shared" si="10"/>
        <v>-1</v>
      </c>
    </row>
    <row r="77" spans="1:11" ht="14.45" customHeight="1" x14ac:dyDescent="0.2">
      <c r="A77" s="30">
        <f t="shared" si="5"/>
        <v>70</v>
      </c>
      <c r="B77" s="26" t="s">
        <v>59</v>
      </c>
      <c r="C77" s="11">
        <v>0</v>
      </c>
      <c r="D77" s="19">
        <f t="shared" si="6"/>
        <v>54</v>
      </c>
      <c r="E77" s="11">
        <v>0</v>
      </c>
      <c r="F77" s="10">
        <f t="shared" si="7"/>
        <v>41</v>
      </c>
      <c r="G77" s="13">
        <f t="shared" ref="G77:G78" si="43">IF(ISERROR((C77-E77)/E77), IF(E77=0,IF(C77&gt;0,1,IF(C77=0,0,((C77-E77)/E77)))),(C77-E77)/E77)</f>
        <v>0</v>
      </c>
      <c r="H77" s="17">
        <v>0</v>
      </c>
      <c r="I77" s="32">
        <v>20</v>
      </c>
      <c r="J77" s="10">
        <f t="shared" si="9"/>
        <v>42</v>
      </c>
      <c r="K77" s="8">
        <f t="shared" ref="K77:K78" si="44">IF(ISERROR((H77-I77)/I77), IF(I77=0,IF(H77&gt;0,1,IF(H77=0,0,((H77-I77)/I77)))),(H77-I77)/I77)</f>
        <v>-1</v>
      </c>
    </row>
    <row r="78" spans="1:11" ht="14.45" customHeight="1" x14ac:dyDescent="0.2">
      <c r="A78" s="30">
        <f t="shared" si="5"/>
        <v>71</v>
      </c>
      <c r="B78" s="26" t="s">
        <v>67</v>
      </c>
      <c r="C78" s="11">
        <v>0</v>
      </c>
      <c r="D78" s="19">
        <f t="shared" si="6"/>
        <v>54</v>
      </c>
      <c r="E78" s="11">
        <v>0</v>
      </c>
      <c r="F78" s="10">
        <f t="shared" si="7"/>
        <v>41</v>
      </c>
      <c r="G78" s="13">
        <f t="shared" si="43"/>
        <v>0</v>
      </c>
      <c r="H78" s="17">
        <v>0</v>
      </c>
      <c r="I78" s="32">
        <v>1</v>
      </c>
      <c r="J78" s="10">
        <f t="shared" si="9"/>
        <v>51</v>
      </c>
      <c r="K78" s="8">
        <f t="shared" si="44"/>
        <v>-1</v>
      </c>
    </row>
    <row r="79" spans="1:11" ht="14.45" customHeight="1" thickBot="1" x14ac:dyDescent="0.25">
      <c r="A79" s="39">
        <f t="shared" si="5"/>
        <v>72</v>
      </c>
      <c r="B79" s="41" t="s">
        <v>70</v>
      </c>
      <c r="C79" s="34">
        <v>0</v>
      </c>
      <c r="D79" s="33">
        <f t="shared" si="6"/>
        <v>54</v>
      </c>
      <c r="E79" s="34">
        <v>0</v>
      </c>
      <c r="F79" s="35">
        <f t="shared" si="7"/>
        <v>41</v>
      </c>
      <c r="G79" s="36">
        <f t="shared" si="8"/>
        <v>0</v>
      </c>
      <c r="H79" s="37">
        <v>0</v>
      </c>
      <c r="I79" s="40">
        <v>1</v>
      </c>
      <c r="J79" s="35">
        <f t="shared" si="9"/>
        <v>51</v>
      </c>
      <c r="K79" s="38">
        <f t="shared" si="10"/>
        <v>-1</v>
      </c>
    </row>
  </sheetData>
  <sortState xmlns:xlrd2="http://schemas.microsoft.com/office/spreadsheetml/2017/richdata2" ref="A8:K79">
    <sortCondition descending="1" ref="H8:H79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9 K8:K79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9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G8:G79</xm:sqref>
        </x14:conditionalFormatting>
        <x14:conditionalFormatting xmlns:xm="http://schemas.microsoft.com/office/excel/2006/main">
          <x14:cfRule type="iconSet" priority="160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Δ_25_vs_24_Dec25</vt:lpstr>
      <vt:lpstr>Δ_25_vs_24_Dec25!Print_Area</vt:lpstr>
      <vt:lpstr>Δ_25_vs_24_Dec25!Print_Titles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2025-11-15T13:04:57Z</cp:lastPrinted>
  <dcterms:created xsi:type="dcterms:W3CDTF">2014-06-13T11:16:12Z</dcterms:created>
  <dcterms:modified xsi:type="dcterms:W3CDTF">2026-01-18T08:23:18Z</dcterms:modified>
</cp:coreProperties>
</file>