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ak\Desktop\GD\Mar25\Comparison\"/>
    </mc:Choice>
  </mc:AlternateContent>
  <xr:revisionPtr revIDLastSave="0" documentId="13_ncr:1_{67E36B76-784F-446D-B17B-3B09431EA3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Δ_25_vs_24_Mar25" sheetId="1" r:id="rId1"/>
  </sheets>
  <definedNames>
    <definedName name="_xlnm.Print_Area" localSheetId="0">Δ_25_vs_24_Mar25!$A$1:$K$60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1" l="1"/>
  <c r="A50" i="1"/>
  <c r="A51" i="1"/>
  <c r="A52" i="1" s="1"/>
  <c r="A53" i="1" s="1"/>
  <c r="A54" i="1" s="1"/>
  <c r="A55" i="1" s="1"/>
  <c r="A56" i="1" s="1"/>
  <c r="A57" i="1" s="1"/>
  <c r="A58" i="1" s="1"/>
  <c r="A59" i="1" s="1"/>
  <c r="A60" i="1" s="1"/>
  <c r="K54" i="1"/>
  <c r="J54" i="1"/>
  <c r="G54" i="1"/>
  <c r="F54" i="1"/>
  <c r="D54" i="1"/>
  <c r="K53" i="1"/>
  <c r="J53" i="1"/>
  <c r="G53" i="1"/>
  <c r="F53" i="1"/>
  <c r="D53" i="1"/>
  <c r="K52" i="1"/>
  <c r="J52" i="1"/>
  <c r="G52" i="1"/>
  <c r="F52" i="1"/>
  <c r="D52" i="1"/>
  <c r="K51" i="1"/>
  <c r="J51" i="1"/>
  <c r="G51" i="1"/>
  <c r="F51" i="1"/>
  <c r="D51" i="1"/>
  <c r="K59" i="1"/>
  <c r="J59" i="1"/>
  <c r="G59" i="1"/>
  <c r="F59" i="1"/>
  <c r="D59" i="1"/>
  <c r="K58" i="1"/>
  <c r="J58" i="1"/>
  <c r="G58" i="1"/>
  <c r="F58" i="1"/>
  <c r="D58" i="1"/>
  <c r="H7" i="1" l="1"/>
  <c r="K55" i="1" l="1"/>
  <c r="J55" i="1"/>
  <c r="G55" i="1"/>
  <c r="F55" i="1"/>
  <c r="D55" i="1"/>
  <c r="K50" i="1"/>
  <c r="J50" i="1"/>
  <c r="G50" i="1"/>
  <c r="F50" i="1"/>
  <c r="D50" i="1"/>
  <c r="K49" i="1"/>
  <c r="J49" i="1"/>
  <c r="G49" i="1"/>
  <c r="F49" i="1"/>
  <c r="D49" i="1"/>
  <c r="K48" i="1"/>
  <c r="J48" i="1"/>
  <c r="G48" i="1"/>
  <c r="F48" i="1"/>
  <c r="D48" i="1"/>
  <c r="K47" i="1"/>
  <c r="J47" i="1"/>
  <c r="G47" i="1"/>
  <c r="F47" i="1"/>
  <c r="D47" i="1"/>
  <c r="J60" i="1"/>
  <c r="F60" i="1"/>
  <c r="D60" i="1"/>
  <c r="K46" i="1"/>
  <c r="K56" i="1"/>
  <c r="K57" i="1"/>
  <c r="K60" i="1"/>
  <c r="J46" i="1"/>
  <c r="J56" i="1"/>
  <c r="J57" i="1"/>
  <c r="G46" i="1"/>
  <c r="G56" i="1"/>
  <c r="G57" i="1"/>
  <c r="G60" i="1"/>
  <c r="F46" i="1"/>
  <c r="F56" i="1"/>
  <c r="F57" i="1"/>
  <c r="D46" i="1"/>
  <c r="D56" i="1"/>
  <c r="D57" i="1"/>
  <c r="I7" i="1" l="1"/>
  <c r="K43" i="1"/>
  <c r="J43" i="1"/>
  <c r="G43" i="1" l="1"/>
  <c r="F43" i="1"/>
  <c r="E7" i="1"/>
  <c r="D43" i="1"/>
  <c r="C7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10" i="1"/>
  <c r="D11" i="1"/>
  <c r="D12" i="1"/>
  <c r="D13" i="1"/>
  <c r="D9" i="1"/>
  <c r="D8" i="1"/>
  <c r="K28" i="1"/>
  <c r="J28" i="1"/>
  <c r="G28" i="1"/>
  <c r="F28" i="1"/>
  <c r="G8" i="1"/>
  <c r="K13" i="1" l="1"/>
  <c r="J13" i="1"/>
  <c r="G13" i="1"/>
  <c r="F13" i="1"/>
  <c r="J10" i="1" l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9" i="1"/>
  <c r="J8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9" i="1"/>
  <c r="F8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9" i="1"/>
  <c r="K34" i="1" l="1"/>
  <c r="K45" i="1"/>
  <c r="K30" i="1" l="1"/>
  <c r="K44" i="1"/>
  <c r="K10" i="1" l="1"/>
  <c r="K8" i="1"/>
  <c r="K12" i="1"/>
  <c r="K22" i="1"/>
  <c r="K14" i="1"/>
  <c r="K11" i="1"/>
  <c r="K23" i="1"/>
  <c r="K19" i="1"/>
  <c r="K20" i="1"/>
  <c r="K26" i="1"/>
  <c r="K29" i="1"/>
  <c r="K15" i="1"/>
  <c r="K17" i="1"/>
  <c r="K16" i="1"/>
  <c r="K32" i="1"/>
  <c r="K25" i="1"/>
  <c r="K24" i="1"/>
  <c r="K18" i="1"/>
  <c r="K21" i="1"/>
  <c r="K27" i="1"/>
  <c r="K35" i="1"/>
  <c r="K31" i="1"/>
  <c r="K36" i="1"/>
  <c r="K33" i="1"/>
  <c r="K39" i="1"/>
  <c r="K37" i="1"/>
  <c r="K41" i="1"/>
  <c r="K40" i="1"/>
  <c r="K38" i="1"/>
  <c r="K42" i="1"/>
  <c r="K7" i="1" l="1"/>
  <c r="G7" i="1" l="1"/>
  <c r="K9" i="1" l="1"/>
  <c r="K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<sst xmlns="http://schemas.openxmlformats.org/spreadsheetml/2006/main" count="65" uniqueCount="65">
  <si>
    <t>YTD</t>
  </si>
  <si>
    <t>Brand</t>
  </si>
  <si>
    <t>Rank</t>
  </si>
  <si>
    <t>TOTAL</t>
  </si>
  <si>
    <t>TOYOTA</t>
  </si>
  <si>
    <t>VOLKSWAGEN</t>
  </si>
  <si>
    <t>NISSAN</t>
  </si>
  <si>
    <t>OPEL</t>
  </si>
  <si>
    <t>PEUGEOT</t>
  </si>
  <si>
    <t>SUZUKI</t>
  </si>
  <si>
    <t>MERCEDES</t>
  </si>
  <si>
    <t>FIAT</t>
  </si>
  <si>
    <t>FORD</t>
  </si>
  <si>
    <t>HYUNDAI</t>
  </si>
  <si>
    <t>RENAULT</t>
  </si>
  <si>
    <t>AUDI</t>
  </si>
  <si>
    <t>BMW</t>
  </si>
  <si>
    <t>SKODA</t>
  </si>
  <si>
    <t>VOLVO</t>
  </si>
  <si>
    <t>SEAT</t>
  </si>
  <si>
    <t>MINI</t>
  </si>
  <si>
    <t>SMART</t>
  </si>
  <si>
    <t>JEEP</t>
  </si>
  <si>
    <t>HONDA</t>
  </si>
  <si>
    <t>ALFA ROMEO</t>
  </si>
  <si>
    <t>DACIA</t>
  </si>
  <si>
    <t>MITSUBISHI</t>
  </si>
  <si>
    <t>LEXUS</t>
  </si>
  <si>
    <t>LAND ROVER</t>
  </si>
  <si>
    <t>SUBARU</t>
  </si>
  <si>
    <t>PORSCHE</t>
  </si>
  <si>
    <t>ABARTH</t>
  </si>
  <si>
    <t>JAGUAR</t>
  </si>
  <si>
    <t>MAZDA</t>
  </si>
  <si>
    <t>TESLA</t>
  </si>
  <si>
    <t>CUPRA</t>
  </si>
  <si>
    <t xml:space="preserve">ΤΑΞΙΝΟΜΗΣΕΙΣ ΕΠΙΒΑΤΙΚΩΝ ΟΧΗΜΑΤΩΝ </t>
  </si>
  <si>
    <t xml:space="preserve">PASSENGER CAR'S REGISTRATIONS </t>
  </si>
  <si>
    <t>MASERATI</t>
  </si>
  <si>
    <t>KIA</t>
  </si>
  <si>
    <t>CITROEN/DS</t>
  </si>
  <si>
    <t>LEAPMOTOR</t>
  </si>
  <si>
    <t>MG</t>
  </si>
  <si>
    <t>SERES</t>
  </si>
  <si>
    <t>VOYAH</t>
  </si>
  <si>
    <t>BENTLEY</t>
  </si>
  <si>
    <t>BYD</t>
  </si>
  <si>
    <t>LYNK &amp; CO</t>
  </si>
  <si>
    <t>FERRARI</t>
  </si>
  <si>
    <t>DFSK</t>
  </si>
  <si>
    <t>KERABOSS</t>
  </si>
  <si>
    <t>% D25/24</t>
  </si>
  <si>
    <t>KGM</t>
  </si>
  <si>
    <t>OMODA</t>
  </si>
  <si>
    <t>JAECOO</t>
  </si>
  <si>
    <t>CAPRON</t>
  </si>
  <si>
    <t>SAIC MAXUS</t>
  </si>
  <si>
    <t>March '25 -YTD</t>
  </si>
  <si>
    <t>Mar. '25</t>
  </si>
  <si>
    <t>Mar. '24</t>
  </si>
  <si>
    <t>Mar. '25 - YtD</t>
  </si>
  <si>
    <t>Mar. '24 - YtD</t>
  </si>
  <si>
    <t>ROLLS ROYCE</t>
  </si>
  <si>
    <t>LAMBORGHINI</t>
  </si>
  <si>
    <t>YUDO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</si>
</sst>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(#\)"/>
  </numFmts>
  <fonts count="12" x14ac:knownFonts="1">
    <font>
      <sz val="10"/>
      <name val="Arial Greek"/>
      <charset val="161"/>
    </font>
    <font>
      <sz val="10"/>
      <color indexed="8"/>
      <name val="MS Sans Serif"/>
      <family val="2"/>
      <charset val="161"/>
    </font>
    <font>
      <sz val="10"/>
      <name val="Arial Greek"/>
      <charset val="161"/>
    </font>
    <font>
      <sz val="8.5"/>
      <color indexed="8"/>
      <name val="Calibri"/>
      <family val="2"/>
      <charset val="161"/>
      <scheme val="minor"/>
    </font>
    <font>
      <b/>
      <sz val="8.5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i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47">
    <xf numFmtId="0" fontId="0" fillId="0" borderId="0" xfId="0"/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Continuous" vertical="center"/>
    </xf>
    <xf numFmtId="0" fontId="3" fillId="3" borderId="0" xfId="2" applyFont="1" applyFill="1" applyAlignment="1">
      <alignment horizontal="left" vertical="center"/>
    </xf>
    <xf numFmtId="0" fontId="9" fillId="3" borderId="2" xfId="3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right" vertical="center"/>
    </xf>
    <xf numFmtId="17" fontId="5" fillId="2" borderId="1" xfId="2" applyNumberFormat="1" applyFont="1" applyFill="1" applyBorder="1" applyAlignment="1">
      <alignment horizontal="center" vertical="center"/>
    </xf>
    <xf numFmtId="165" fontId="10" fillId="3" borderId="7" xfId="2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 wrapText="1"/>
    </xf>
    <xf numFmtId="0" fontId="9" fillId="3" borderId="12" xfId="3" applyFont="1" applyFill="1" applyBorder="1" applyAlignment="1">
      <alignment horizontal="left" vertical="center"/>
    </xf>
    <xf numFmtId="164" fontId="6" fillId="3" borderId="13" xfId="1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center" vertical="center"/>
    </xf>
    <xf numFmtId="164" fontId="6" fillId="3" borderId="11" xfId="1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165" fontId="10" fillId="3" borderId="16" xfId="2" applyNumberFormat="1" applyFont="1" applyFill="1" applyBorder="1" applyAlignment="1">
      <alignment horizontal="center" vertical="center"/>
    </xf>
    <xf numFmtId="165" fontId="10" fillId="3" borderId="13" xfId="2" applyNumberFormat="1" applyFont="1" applyFill="1" applyBorder="1" applyAlignment="1">
      <alignment horizontal="center" vertical="center"/>
    </xf>
    <xf numFmtId="164" fontId="5" fillId="3" borderId="14" xfId="1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164" fontId="6" fillId="3" borderId="16" xfId="1" applyNumberFormat="1" applyFont="1" applyFill="1" applyBorder="1" applyAlignment="1">
      <alignment horizontal="right" vertical="center"/>
    </xf>
    <xf numFmtId="3" fontId="5" fillId="2" borderId="8" xfId="2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165" fontId="10" fillId="3" borderId="23" xfId="2" applyNumberFormat="1" applyFont="1" applyFill="1" applyBorder="1" applyAlignment="1">
      <alignment horizontal="center" vertical="center"/>
    </xf>
    <xf numFmtId="3" fontId="6" fillId="3" borderId="21" xfId="0" applyNumberFormat="1" applyFont="1" applyFill="1" applyBorder="1" applyAlignment="1">
      <alignment horizontal="center" vertical="center" wrapText="1"/>
    </xf>
    <xf numFmtId="165" fontId="10" fillId="3" borderId="24" xfId="2" applyNumberFormat="1" applyFont="1" applyFill="1" applyBorder="1" applyAlignment="1">
      <alignment horizontal="center" vertical="center"/>
    </xf>
    <xf numFmtId="164" fontId="6" fillId="3" borderId="23" xfId="1" applyNumberFormat="1" applyFont="1" applyFill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right" vertical="center"/>
    </xf>
    <xf numFmtId="0" fontId="6" fillId="2" borderId="25" xfId="2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3" fontId="5" fillId="3" borderId="8" xfId="2" applyNumberFormat="1" applyFont="1" applyFill="1" applyBorder="1" applyAlignment="1">
      <alignment horizontal="center" vertical="center"/>
    </xf>
    <xf numFmtId="3" fontId="5" fillId="3" borderId="9" xfId="2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17" fontId="5" fillId="3" borderId="1" xfId="2" applyNumberFormat="1" applyFont="1" applyFill="1" applyBorder="1" applyAlignment="1">
      <alignment horizontal="center" vertical="center"/>
    </xf>
    <xf numFmtId="17" fontId="5" fillId="3" borderId="6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4" xr:uid="{20467595-1643-4675-9B97-378431A6DB2A}"/>
    <cellStyle name="Percent" xfId="1" builtinId="5"/>
    <cellStyle name="Βασικό_1998-12-b" xfId="3" xr:uid="{00000000-0005-0000-0000-000002000000}"/>
    <cellStyle name="Βασικό_COMPARISON98_97" xfId="2" xr:uid="{00000000-0005-0000-0000-000003000000}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40004</xdr:colOff>
      <xdr:row>0</xdr:row>
      <xdr:rowOff>32150</xdr:rowOff>
    </xdr:from>
    <xdr:to>
      <xdr:col>11</xdr:col>
      <xdr:colOff>104</xdr:colOff>
      <xdr:row>3</xdr:row>
      <xdr:rowOff>207275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804" y="32150"/>
          <a:ext cx="684000" cy="107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60"/>
  <sheetViews>
    <sheetView tabSelected="1" zoomScaleNormal="100" zoomScaleSheetLayoutView="100" workbookViewId="0">
      <selection activeCell="A2" sqref="A2"/>
    </sheetView>
  </sheetViews>
  <sheetFormatPr defaultColWidth="9.140625" defaultRowHeight="11.25" x14ac:dyDescent="0.2"/>
  <cols>
    <col min="1" max="1" width="8.7109375" style="1" customWidth="1"/>
    <col min="2" max="2" width="18.7109375" style="1" customWidth="1"/>
    <col min="3" max="3" width="7.7109375" style="1" customWidth="1"/>
    <col min="4" max="4" width="5.7109375" style="1" customWidth="1"/>
    <col min="5" max="5" width="7.7109375" style="1" customWidth="1"/>
    <col min="6" max="6" width="5.7109375" style="1" customWidth="1"/>
    <col min="7" max="7" width="10.7109375" style="1" customWidth="1"/>
    <col min="8" max="8" width="14.7109375" style="1" customWidth="1"/>
    <col min="9" max="9" width="7.7109375" style="1" customWidth="1"/>
    <col min="10" max="10" width="5.7109375" style="2" customWidth="1"/>
    <col min="11" max="11" width="10.7109375" style="1" customWidth="1"/>
    <col min="12" max="12" width="9.140625" style="1"/>
    <col min="13" max="13" width="13.7109375" style="1" bestFit="1" customWidth="1"/>
    <col min="14" max="16384" width="9.140625" style="1"/>
  </cols>
  <sheetData>
    <row r="1" spans="1:11" ht="37.5" customHeight="1" x14ac:dyDescent="0.2"/>
    <row r="2" spans="1:11" ht="15" customHeight="1" x14ac:dyDescent="0.2">
      <c r="A2" s="3" t="s">
        <v>57</v>
      </c>
      <c r="B2" s="4"/>
      <c r="C2" s="4"/>
      <c r="D2" s="4"/>
    </row>
    <row r="3" spans="1:11" ht="18.75" customHeight="1" x14ac:dyDescent="0.2">
      <c r="A3" s="44" t="s">
        <v>36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.75" customHeight="1" x14ac:dyDescent="0.2">
      <c r="A4" s="44" t="s">
        <v>37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1.25" customHeight="1" thickBot="1" x14ac:dyDescent="0.25">
      <c r="G5" s="2"/>
    </row>
    <row r="6" spans="1:11" ht="15" customHeight="1" x14ac:dyDescent="0.2">
      <c r="A6" s="27" t="s">
        <v>0</v>
      </c>
      <c r="B6" s="6" t="s">
        <v>1</v>
      </c>
      <c r="C6" s="45" t="s">
        <v>58</v>
      </c>
      <c r="D6" s="46"/>
      <c r="E6" s="46" t="s">
        <v>59</v>
      </c>
      <c r="F6" s="46"/>
      <c r="G6" s="7" t="s">
        <v>51</v>
      </c>
      <c r="H6" s="9" t="s">
        <v>60</v>
      </c>
      <c r="I6" s="46" t="s">
        <v>61</v>
      </c>
      <c r="J6" s="46"/>
      <c r="K6" s="7" t="str">
        <f>G6</f>
        <v>% D25/24</v>
      </c>
    </row>
    <row r="7" spans="1:11" s="5" customFormat="1" ht="15" customHeight="1" thickBot="1" x14ac:dyDescent="0.25">
      <c r="A7" s="28" t="s">
        <v>2</v>
      </c>
      <c r="B7" s="12" t="s">
        <v>3</v>
      </c>
      <c r="C7" s="42">
        <f>SUM(C8:C60)</f>
        <v>12719</v>
      </c>
      <c r="D7" s="43"/>
      <c r="E7" s="43">
        <f>SUM(E8:E60)</f>
        <v>12465</v>
      </c>
      <c r="F7" s="43"/>
      <c r="G7" s="20">
        <f>C7/E7-1</f>
        <v>2.0377055756117146E-2</v>
      </c>
      <c r="H7" s="24">
        <f>SUM(H8:H60)</f>
        <v>33195</v>
      </c>
      <c r="I7" s="43">
        <f>SUM(I8:I60)</f>
        <v>36668</v>
      </c>
      <c r="J7" s="43"/>
      <c r="K7" s="20">
        <f>H7/I7-1</f>
        <v>-9.4714737645903768E-2</v>
      </c>
    </row>
    <row r="8" spans="1:11" ht="14.45" customHeight="1" x14ac:dyDescent="0.2">
      <c r="A8" s="29">
        <v>1</v>
      </c>
      <c r="B8" s="25" t="s">
        <v>4</v>
      </c>
      <c r="C8" s="21">
        <v>1746</v>
      </c>
      <c r="D8" s="18">
        <f>RANK(C8,$C$8:$C$60)</f>
        <v>1</v>
      </c>
      <c r="E8" s="21">
        <v>1478</v>
      </c>
      <c r="F8" s="15">
        <f>RANK(E8,$E$8:$E$60)</f>
        <v>1</v>
      </c>
      <c r="G8" s="23">
        <f t="shared" ref="G8:G39" si="0">IF(ISERROR((C8-E8)/E8), IF(E8=0,IF(C8&gt;0,1,IF(C8=0,0,((C8-E8)/E8)))),(C8-E8)/E8)</f>
        <v>0.18132611637347767</v>
      </c>
      <c r="H8" s="14">
        <v>5140</v>
      </c>
      <c r="I8" s="31">
        <v>5216</v>
      </c>
      <c r="J8" s="15">
        <f>RANK(I8,$I$8:$I$60)</f>
        <v>1</v>
      </c>
      <c r="K8" s="16">
        <f t="shared" ref="K8:K39" si="1">IF(ISERROR((H8-I8)/I8), IF(I8=0,IF(H8&gt;0,1,IF(H8=0,0,((H8-I8)/I8)))),(H8-I8)/I8)</f>
        <v>-1.4570552147239263E-2</v>
      </c>
    </row>
    <row r="9" spans="1:11" ht="14.45" customHeight="1" x14ac:dyDescent="0.2">
      <c r="A9" s="30">
        <f t="shared" ref="A9:A60" si="2">A8+1</f>
        <v>2</v>
      </c>
      <c r="B9" s="26" t="s">
        <v>8</v>
      </c>
      <c r="C9" s="22">
        <v>1256</v>
      </c>
      <c r="D9" s="19">
        <f>RANK(C9,$C$8:$C$60)</f>
        <v>2</v>
      </c>
      <c r="E9" s="22">
        <v>1034</v>
      </c>
      <c r="F9" s="10">
        <f>RANK(E9,$E$8:$E$60)</f>
        <v>3</v>
      </c>
      <c r="G9" s="13">
        <f t="shared" si="0"/>
        <v>0.21470019342359767</v>
      </c>
      <c r="H9" s="17">
        <v>3394</v>
      </c>
      <c r="I9" s="32">
        <v>3317</v>
      </c>
      <c r="J9" s="10">
        <f>RANK(I9,$I$8:$I$60)</f>
        <v>2</v>
      </c>
      <c r="K9" s="8">
        <f t="shared" si="1"/>
        <v>2.3213747362074162E-2</v>
      </c>
    </row>
    <row r="10" spans="1:11" ht="14.45" customHeight="1" x14ac:dyDescent="0.2">
      <c r="A10" s="30">
        <f t="shared" si="2"/>
        <v>3</v>
      </c>
      <c r="B10" s="26" t="s">
        <v>7</v>
      </c>
      <c r="C10" s="22">
        <v>732</v>
      </c>
      <c r="D10" s="19">
        <f>RANK(C10,$C$8:$C$60)</f>
        <v>7</v>
      </c>
      <c r="E10" s="22">
        <v>775</v>
      </c>
      <c r="F10" s="10">
        <f>RANK(E10,$E$8:$E$60)</f>
        <v>7</v>
      </c>
      <c r="G10" s="13">
        <f t="shared" si="0"/>
        <v>-5.5483870967741933E-2</v>
      </c>
      <c r="H10" s="17">
        <v>2444</v>
      </c>
      <c r="I10" s="32">
        <v>2411</v>
      </c>
      <c r="J10" s="10">
        <f>RANK(I10,$I$8:$I$60)</f>
        <v>6</v>
      </c>
      <c r="K10" s="8">
        <f t="shared" si="1"/>
        <v>1.3687266694317711E-2</v>
      </c>
    </row>
    <row r="11" spans="1:11" ht="14.45" customHeight="1" x14ac:dyDescent="0.2">
      <c r="A11" s="30">
        <f t="shared" si="2"/>
        <v>4</v>
      </c>
      <c r="B11" s="26" t="s">
        <v>13</v>
      </c>
      <c r="C11" s="11">
        <v>808</v>
      </c>
      <c r="D11" s="19">
        <f>RANK(C11,$C$8:$C$60)</f>
        <v>4</v>
      </c>
      <c r="E11" s="11">
        <v>856</v>
      </c>
      <c r="F11" s="10">
        <f>RANK(E11,$E$8:$E$60)</f>
        <v>4</v>
      </c>
      <c r="G11" s="13">
        <f t="shared" si="0"/>
        <v>-5.6074766355140186E-2</v>
      </c>
      <c r="H11" s="17">
        <v>2321</v>
      </c>
      <c r="I11" s="32">
        <v>2521</v>
      </c>
      <c r="J11" s="10">
        <f>RANK(I11,$I$8:$I$60)</f>
        <v>4</v>
      </c>
      <c r="K11" s="8">
        <f t="shared" si="1"/>
        <v>-7.9333597778659268E-2</v>
      </c>
    </row>
    <row r="12" spans="1:11" ht="14.45" customHeight="1" x14ac:dyDescent="0.2">
      <c r="A12" s="30">
        <f t="shared" si="2"/>
        <v>5</v>
      </c>
      <c r="B12" s="26" t="s">
        <v>40</v>
      </c>
      <c r="C12" s="11">
        <v>744</v>
      </c>
      <c r="D12" s="19">
        <f>RANK(C12,$C$8:$C$60)</f>
        <v>5</v>
      </c>
      <c r="E12" s="11">
        <v>816</v>
      </c>
      <c r="F12" s="10">
        <f>RANK(E12,$E$8:$E$60)</f>
        <v>5</v>
      </c>
      <c r="G12" s="13">
        <f t="shared" si="0"/>
        <v>-8.8235294117647065E-2</v>
      </c>
      <c r="H12" s="17">
        <v>1882</v>
      </c>
      <c r="I12" s="32">
        <v>3219</v>
      </c>
      <c r="J12" s="10">
        <f>RANK(I12,$I$8:$I$60)</f>
        <v>3</v>
      </c>
      <c r="K12" s="8">
        <f t="shared" si="1"/>
        <v>-0.41534638086362224</v>
      </c>
    </row>
    <row r="13" spans="1:11" ht="14.45" customHeight="1" x14ac:dyDescent="0.2">
      <c r="A13" s="30">
        <f t="shared" si="2"/>
        <v>6</v>
      </c>
      <c r="B13" s="26" t="s">
        <v>9</v>
      </c>
      <c r="C13" s="11">
        <v>742</v>
      </c>
      <c r="D13" s="19">
        <f>RANK(C13,$C$8:$C$60)</f>
        <v>6</v>
      </c>
      <c r="E13" s="11">
        <v>781</v>
      </c>
      <c r="F13" s="10">
        <f>RANK(E13,$E$8:$E$60)</f>
        <v>6</v>
      </c>
      <c r="G13" s="13">
        <f t="shared" si="0"/>
        <v>-4.9935979513444299E-2</v>
      </c>
      <c r="H13" s="17">
        <v>1812</v>
      </c>
      <c r="I13" s="32">
        <v>2470</v>
      </c>
      <c r="J13" s="10">
        <f>RANK(I13,$I$8:$I$60)</f>
        <v>5</v>
      </c>
      <c r="K13" s="8">
        <f t="shared" si="1"/>
        <v>-0.26639676113360322</v>
      </c>
    </row>
    <row r="14" spans="1:11" ht="14.45" customHeight="1" x14ac:dyDescent="0.2">
      <c r="A14" s="30">
        <f t="shared" si="2"/>
        <v>7</v>
      </c>
      <c r="B14" s="26" t="s">
        <v>16</v>
      </c>
      <c r="C14" s="11">
        <v>605</v>
      </c>
      <c r="D14" s="19">
        <f>RANK(C14,$C$8:$C$60)</f>
        <v>8</v>
      </c>
      <c r="E14" s="11">
        <v>537</v>
      </c>
      <c r="F14" s="10">
        <f>RANK(E14,$E$8:$E$60)</f>
        <v>9</v>
      </c>
      <c r="G14" s="13">
        <f t="shared" si="0"/>
        <v>0.1266294227188082</v>
      </c>
      <c r="H14" s="17">
        <v>1680</v>
      </c>
      <c r="I14" s="32">
        <v>1563</v>
      </c>
      <c r="J14" s="10">
        <f>RANK(I14,$I$8:$I$60)</f>
        <v>8</v>
      </c>
      <c r="K14" s="8">
        <f t="shared" si="1"/>
        <v>7.4856046065259113E-2</v>
      </c>
    </row>
    <row r="15" spans="1:11" ht="14.45" customHeight="1" x14ac:dyDescent="0.2">
      <c r="A15" s="30">
        <f t="shared" si="2"/>
        <v>8</v>
      </c>
      <c r="B15" s="26" t="s">
        <v>5</v>
      </c>
      <c r="C15" s="11">
        <v>481</v>
      </c>
      <c r="D15" s="19">
        <f>RANK(C15,$C$8:$C$60)</f>
        <v>10</v>
      </c>
      <c r="E15" s="11">
        <v>483</v>
      </c>
      <c r="F15" s="10">
        <f>RANK(E15,$E$8:$E$60)</f>
        <v>10</v>
      </c>
      <c r="G15" s="13">
        <f t="shared" si="0"/>
        <v>-4.140786749482402E-3</v>
      </c>
      <c r="H15" s="17">
        <v>1521</v>
      </c>
      <c r="I15" s="32">
        <v>1440</v>
      </c>
      <c r="J15" s="10">
        <f>RANK(I15,$I$8:$I$60)</f>
        <v>10</v>
      </c>
      <c r="K15" s="8">
        <f t="shared" si="1"/>
        <v>5.6250000000000001E-2</v>
      </c>
    </row>
    <row r="16" spans="1:11" ht="14.45" customHeight="1" x14ac:dyDescent="0.2">
      <c r="A16" s="30">
        <f t="shared" si="2"/>
        <v>9</v>
      </c>
      <c r="B16" s="26" t="s">
        <v>6</v>
      </c>
      <c r="C16" s="11">
        <v>909</v>
      </c>
      <c r="D16" s="19">
        <f>RANK(C16,$C$8:$C$60)</f>
        <v>3</v>
      </c>
      <c r="E16" s="11">
        <v>1121</v>
      </c>
      <c r="F16" s="10">
        <f>RANK(E16,$E$8:$E$60)</f>
        <v>2</v>
      </c>
      <c r="G16" s="13">
        <f t="shared" si="0"/>
        <v>-0.18911685994647637</v>
      </c>
      <c r="H16" s="17">
        <v>1474</v>
      </c>
      <c r="I16" s="32">
        <v>1874</v>
      </c>
      <c r="J16" s="10">
        <f>RANK(I16,$I$8:$I$60)</f>
        <v>7</v>
      </c>
      <c r="K16" s="8">
        <f t="shared" si="1"/>
        <v>-0.21344717182497333</v>
      </c>
    </row>
    <row r="17" spans="1:11" ht="14.45" customHeight="1" x14ac:dyDescent="0.2">
      <c r="A17" s="30">
        <f t="shared" si="2"/>
        <v>10</v>
      </c>
      <c r="B17" s="26" t="s">
        <v>39</v>
      </c>
      <c r="C17" s="11">
        <v>549</v>
      </c>
      <c r="D17" s="19">
        <f>RANK(C17,$C$8:$C$60)</f>
        <v>9</v>
      </c>
      <c r="E17" s="11">
        <v>307</v>
      </c>
      <c r="F17" s="10">
        <f>RANK(E17,$E$8:$E$60)</f>
        <v>16</v>
      </c>
      <c r="G17" s="13">
        <f t="shared" si="0"/>
        <v>0.78827361563517917</v>
      </c>
      <c r="H17" s="17">
        <v>1237</v>
      </c>
      <c r="I17" s="32">
        <v>1115</v>
      </c>
      <c r="J17" s="10">
        <f>RANK(I17,$I$8:$I$60)</f>
        <v>13</v>
      </c>
      <c r="K17" s="8">
        <f t="shared" si="1"/>
        <v>0.10941704035874439</v>
      </c>
    </row>
    <row r="18" spans="1:11" ht="14.45" customHeight="1" x14ac:dyDescent="0.2">
      <c r="A18" s="30">
        <f t="shared" si="2"/>
        <v>11</v>
      </c>
      <c r="B18" s="26" t="s">
        <v>42</v>
      </c>
      <c r="C18" s="11">
        <v>346</v>
      </c>
      <c r="D18" s="19">
        <f>RANK(C18,$C$8:$C$60)</f>
        <v>14</v>
      </c>
      <c r="E18" s="11">
        <v>287</v>
      </c>
      <c r="F18" s="10">
        <f>RANK(E18,$E$8:$E$60)</f>
        <v>18</v>
      </c>
      <c r="G18" s="13">
        <f t="shared" si="0"/>
        <v>0.20557491289198607</v>
      </c>
      <c r="H18" s="17">
        <v>1142</v>
      </c>
      <c r="I18" s="32">
        <v>929</v>
      </c>
      <c r="J18" s="10">
        <f>RANK(I18,$I$8:$I$60)</f>
        <v>15</v>
      </c>
      <c r="K18" s="8">
        <f t="shared" si="1"/>
        <v>0.22927879440258342</v>
      </c>
    </row>
    <row r="19" spans="1:11" ht="14.45" customHeight="1" x14ac:dyDescent="0.2">
      <c r="A19" s="30">
        <f t="shared" si="2"/>
        <v>12</v>
      </c>
      <c r="B19" s="26" t="s">
        <v>11</v>
      </c>
      <c r="C19" s="11">
        <v>464</v>
      </c>
      <c r="D19" s="19">
        <f>RANK(C19,$C$8:$C$60)</f>
        <v>11</v>
      </c>
      <c r="E19" s="11">
        <v>594</v>
      </c>
      <c r="F19" s="10">
        <f>RANK(E19,$E$8:$E$60)</f>
        <v>8</v>
      </c>
      <c r="G19" s="13">
        <f t="shared" si="0"/>
        <v>-0.21885521885521886</v>
      </c>
      <c r="H19" s="17">
        <v>750</v>
      </c>
      <c r="I19" s="32">
        <v>1520</v>
      </c>
      <c r="J19" s="10">
        <f>RANK(I19,$I$8:$I$60)</f>
        <v>9</v>
      </c>
      <c r="K19" s="8">
        <f t="shared" si="1"/>
        <v>-0.50657894736842102</v>
      </c>
    </row>
    <row r="20" spans="1:11" ht="14.45" customHeight="1" x14ac:dyDescent="0.2">
      <c r="A20" s="30">
        <f t="shared" si="2"/>
        <v>13</v>
      </c>
      <c r="B20" s="26" t="s">
        <v>17</v>
      </c>
      <c r="C20" s="11">
        <v>391</v>
      </c>
      <c r="D20" s="19">
        <f>RANK(C20,$C$8:$C$60)</f>
        <v>13</v>
      </c>
      <c r="E20" s="11">
        <v>454</v>
      </c>
      <c r="F20" s="10">
        <f>RANK(E20,$E$8:$E$60)</f>
        <v>11</v>
      </c>
      <c r="G20" s="13">
        <f t="shared" si="0"/>
        <v>-0.13876651982378854</v>
      </c>
      <c r="H20" s="17">
        <v>747</v>
      </c>
      <c r="I20" s="32">
        <v>1192</v>
      </c>
      <c r="J20" s="10">
        <f>RANK(I20,$I$8:$I$60)</f>
        <v>11</v>
      </c>
      <c r="K20" s="8">
        <f t="shared" si="1"/>
        <v>-0.37332214765100669</v>
      </c>
    </row>
    <row r="21" spans="1:11" ht="14.45" customHeight="1" x14ac:dyDescent="0.2">
      <c r="A21" s="30">
        <f t="shared" si="2"/>
        <v>14</v>
      </c>
      <c r="B21" s="26" t="s">
        <v>12</v>
      </c>
      <c r="C21" s="11">
        <v>272</v>
      </c>
      <c r="D21" s="19">
        <f>RANK(C21,$C$8:$C$60)</f>
        <v>15</v>
      </c>
      <c r="E21" s="11">
        <v>296</v>
      </c>
      <c r="F21" s="10">
        <f>RANK(E21,$E$8:$E$60)</f>
        <v>17</v>
      </c>
      <c r="G21" s="13">
        <f t="shared" si="0"/>
        <v>-8.1081081081081086E-2</v>
      </c>
      <c r="H21" s="17">
        <v>745</v>
      </c>
      <c r="I21" s="32">
        <v>948</v>
      </c>
      <c r="J21" s="10">
        <f>RANK(I21,$I$8:$I$60)</f>
        <v>14</v>
      </c>
      <c r="K21" s="8">
        <f t="shared" si="1"/>
        <v>-0.21413502109704641</v>
      </c>
    </row>
    <row r="22" spans="1:11" ht="14.45" customHeight="1" x14ac:dyDescent="0.2">
      <c r="A22" s="30">
        <f t="shared" si="2"/>
        <v>15</v>
      </c>
      <c r="B22" s="26" t="s">
        <v>15</v>
      </c>
      <c r="C22" s="11">
        <v>241</v>
      </c>
      <c r="D22" s="19">
        <f>RANK(C22,$C$8:$C$60)</f>
        <v>17</v>
      </c>
      <c r="E22" s="11">
        <v>378</v>
      </c>
      <c r="F22" s="10">
        <f>RANK(E22,$E$8:$E$60)</f>
        <v>13</v>
      </c>
      <c r="G22" s="13">
        <f t="shared" si="0"/>
        <v>-0.36243386243386244</v>
      </c>
      <c r="H22" s="17">
        <v>739</v>
      </c>
      <c r="I22" s="32">
        <v>1130</v>
      </c>
      <c r="J22" s="10">
        <f>RANK(I22,$I$8:$I$60)</f>
        <v>12</v>
      </c>
      <c r="K22" s="8">
        <f t="shared" si="1"/>
        <v>-0.34601769911504426</v>
      </c>
    </row>
    <row r="23" spans="1:11" ht="14.45" customHeight="1" x14ac:dyDescent="0.2">
      <c r="A23" s="30">
        <f t="shared" si="2"/>
        <v>16</v>
      </c>
      <c r="B23" s="26" t="s">
        <v>10</v>
      </c>
      <c r="C23" s="11">
        <v>250</v>
      </c>
      <c r="D23" s="19">
        <f>RANK(C23,$C$8:$C$60)</f>
        <v>16</v>
      </c>
      <c r="E23" s="11">
        <v>347</v>
      </c>
      <c r="F23" s="10">
        <f>RANK(E23,$E$8:$E$60)</f>
        <v>15</v>
      </c>
      <c r="G23" s="13">
        <f t="shared" si="0"/>
        <v>-0.27953890489913547</v>
      </c>
      <c r="H23" s="17">
        <v>606</v>
      </c>
      <c r="I23" s="32">
        <v>904</v>
      </c>
      <c r="J23" s="10">
        <f>RANK(I23,$I$8:$I$60)</f>
        <v>16</v>
      </c>
      <c r="K23" s="8">
        <f t="shared" si="1"/>
        <v>-0.32964601769911506</v>
      </c>
    </row>
    <row r="24" spans="1:11" ht="14.45" customHeight="1" x14ac:dyDescent="0.2">
      <c r="A24" s="30">
        <f t="shared" si="2"/>
        <v>17</v>
      </c>
      <c r="B24" s="26" t="s">
        <v>14</v>
      </c>
      <c r="C24" s="11">
        <v>450</v>
      </c>
      <c r="D24" s="19">
        <f>RANK(C24,$C$8:$C$60)</f>
        <v>12</v>
      </c>
      <c r="E24" s="11">
        <v>378</v>
      </c>
      <c r="F24" s="10">
        <f>RANK(E24,$E$8:$E$60)</f>
        <v>13</v>
      </c>
      <c r="G24" s="13">
        <f t="shared" si="0"/>
        <v>0.19047619047619047</v>
      </c>
      <c r="H24" s="17">
        <v>591</v>
      </c>
      <c r="I24" s="32">
        <v>693</v>
      </c>
      <c r="J24" s="10">
        <f>RANK(I24,$I$8:$I$60)</f>
        <v>18</v>
      </c>
      <c r="K24" s="8">
        <f t="shared" si="1"/>
        <v>-0.1471861471861472</v>
      </c>
    </row>
    <row r="25" spans="1:11" ht="14.45" customHeight="1" x14ac:dyDescent="0.2">
      <c r="A25" s="30">
        <f t="shared" si="2"/>
        <v>18</v>
      </c>
      <c r="B25" s="26" t="s">
        <v>22</v>
      </c>
      <c r="C25" s="11">
        <v>180</v>
      </c>
      <c r="D25" s="19">
        <f>RANK(C25,$C$8:$C$60)</f>
        <v>20</v>
      </c>
      <c r="E25" s="11">
        <v>110</v>
      </c>
      <c r="F25" s="10">
        <f>RANK(E25,$E$8:$E$60)</f>
        <v>23</v>
      </c>
      <c r="G25" s="13">
        <f t="shared" si="0"/>
        <v>0.63636363636363635</v>
      </c>
      <c r="H25" s="17">
        <v>588</v>
      </c>
      <c r="I25" s="32">
        <v>406</v>
      </c>
      <c r="J25" s="10">
        <f>RANK(I25,$I$8:$I$60)</f>
        <v>22</v>
      </c>
      <c r="K25" s="8">
        <f t="shared" si="1"/>
        <v>0.44827586206896552</v>
      </c>
    </row>
    <row r="26" spans="1:11" ht="14.45" customHeight="1" x14ac:dyDescent="0.2">
      <c r="A26" s="30">
        <f t="shared" si="2"/>
        <v>19</v>
      </c>
      <c r="B26" s="26" t="s">
        <v>46</v>
      </c>
      <c r="C26" s="11">
        <v>120</v>
      </c>
      <c r="D26" s="19">
        <f>RANK(C26,$C$8:$C$60)</f>
        <v>24</v>
      </c>
      <c r="E26" s="11">
        <v>6</v>
      </c>
      <c r="F26" s="10">
        <f>RANK(E26,$E$8:$E$60)</f>
        <v>34</v>
      </c>
      <c r="G26" s="13">
        <f t="shared" si="0"/>
        <v>19</v>
      </c>
      <c r="H26" s="17">
        <v>528</v>
      </c>
      <c r="I26" s="32">
        <v>6</v>
      </c>
      <c r="J26" s="10">
        <f>RANK(I26,$I$8:$I$60)</f>
        <v>37</v>
      </c>
      <c r="K26" s="8">
        <f t="shared" si="1"/>
        <v>87</v>
      </c>
    </row>
    <row r="27" spans="1:11" ht="14.45" customHeight="1" x14ac:dyDescent="0.2">
      <c r="A27" s="30">
        <f t="shared" si="2"/>
        <v>20</v>
      </c>
      <c r="B27" s="26" t="s">
        <v>20</v>
      </c>
      <c r="C27" s="11">
        <v>208</v>
      </c>
      <c r="D27" s="19">
        <f>RANK(C27,$C$8:$C$60)</f>
        <v>19</v>
      </c>
      <c r="E27" s="11">
        <v>126</v>
      </c>
      <c r="F27" s="10">
        <f>RANK(E27,$E$8:$E$60)</f>
        <v>21</v>
      </c>
      <c r="G27" s="13">
        <f t="shared" si="0"/>
        <v>0.65079365079365081</v>
      </c>
      <c r="H27" s="17">
        <v>519</v>
      </c>
      <c r="I27" s="32">
        <v>377</v>
      </c>
      <c r="J27" s="10">
        <f>RANK(I27,$I$8:$I$60)</f>
        <v>23</v>
      </c>
      <c r="K27" s="8">
        <f t="shared" si="1"/>
        <v>0.37665782493368699</v>
      </c>
    </row>
    <row r="28" spans="1:11" ht="14.45" customHeight="1" x14ac:dyDescent="0.2">
      <c r="A28" s="30">
        <f t="shared" si="2"/>
        <v>21</v>
      </c>
      <c r="B28" s="26" t="s">
        <v>25</v>
      </c>
      <c r="C28" s="11">
        <v>168</v>
      </c>
      <c r="D28" s="19">
        <f>RANK(C28,$C$8:$C$60)</f>
        <v>21</v>
      </c>
      <c r="E28" s="11">
        <v>417</v>
      </c>
      <c r="F28" s="10">
        <f>RANK(E28,$E$8:$E$60)</f>
        <v>12</v>
      </c>
      <c r="G28" s="13">
        <f t="shared" si="0"/>
        <v>-0.59712230215827333</v>
      </c>
      <c r="H28" s="17">
        <v>479</v>
      </c>
      <c r="I28" s="32">
        <v>707</v>
      </c>
      <c r="J28" s="10">
        <f>RANK(I28,$I$8:$I$60)</f>
        <v>17</v>
      </c>
      <c r="K28" s="8">
        <f t="shared" si="1"/>
        <v>-0.32248939179632247</v>
      </c>
    </row>
    <row r="29" spans="1:11" ht="14.45" customHeight="1" x14ac:dyDescent="0.2">
      <c r="A29" s="30">
        <f t="shared" si="2"/>
        <v>22</v>
      </c>
      <c r="B29" s="26" t="s">
        <v>35</v>
      </c>
      <c r="C29" s="11">
        <v>123</v>
      </c>
      <c r="D29" s="19">
        <f>RANK(C29,$C$8:$C$60)</f>
        <v>23</v>
      </c>
      <c r="E29" s="11">
        <v>130</v>
      </c>
      <c r="F29" s="10">
        <f>RANK(E29,$E$8:$E$60)</f>
        <v>20</v>
      </c>
      <c r="G29" s="13">
        <f t="shared" si="0"/>
        <v>-5.3846153846153849E-2</v>
      </c>
      <c r="H29" s="17">
        <v>394</v>
      </c>
      <c r="I29" s="32">
        <v>285</v>
      </c>
      <c r="J29" s="10">
        <f>RANK(I29,$I$8:$I$60)</f>
        <v>25</v>
      </c>
      <c r="K29" s="8">
        <f t="shared" si="1"/>
        <v>0.38245614035087722</v>
      </c>
    </row>
    <row r="30" spans="1:11" ht="14.45" customHeight="1" x14ac:dyDescent="0.2">
      <c r="A30" s="30">
        <f t="shared" si="2"/>
        <v>23</v>
      </c>
      <c r="B30" s="26" t="s">
        <v>18</v>
      </c>
      <c r="C30" s="11">
        <v>134</v>
      </c>
      <c r="D30" s="19">
        <f>RANK(C30,$C$8:$C$60)</f>
        <v>22</v>
      </c>
      <c r="E30" s="11">
        <v>112</v>
      </c>
      <c r="F30" s="10">
        <f>RANK(E30,$E$8:$E$60)</f>
        <v>22</v>
      </c>
      <c r="G30" s="13">
        <f t="shared" si="0"/>
        <v>0.19642857142857142</v>
      </c>
      <c r="H30" s="17">
        <v>332</v>
      </c>
      <c r="I30" s="32">
        <v>336</v>
      </c>
      <c r="J30" s="10">
        <f>RANK(I30,$I$8:$I$60)</f>
        <v>24</v>
      </c>
      <c r="K30" s="8">
        <f t="shared" si="1"/>
        <v>-1.1904761904761904E-2</v>
      </c>
    </row>
    <row r="31" spans="1:11" ht="14.45" customHeight="1" x14ac:dyDescent="0.2">
      <c r="A31" s="30">
        <f t="shared" si="2"/>
        <v>24</v>
      </c>
      <c r="B31" s="26" t="s">
        <v>34</v>
      </c>
      <c r="C31" s="11">
        <v>215</v>
      </c>
      <c r="D31" s="19">
        <f>RANK(C31,$C$8:$C$60)</f>
        <v>18</v>
      </c>
      <c r="E31" s="11">
        <v>184</v>
      </c>
      <c r="F31" s="10">
        <f>RANK(E31,$E$8:$E$60)</f>
        <v>19</v>
      </c>
      <c r="G31" s="13">
        <f t="shared" si="0"/>
        <v>0.16847826086956522</v>
      </c>
      <c r="H31" s="17">
        <v>319</v>
      </c>
      <c r="I31" s="32">
        <v>503</v>
      </c>
      <c r="J31" s="10">
        <f>RANK(I31,$I$8:$I$60)</f>
        <v>20</v>
      </c>
      <c r="K31" s="8">
        <f t="shared" si="1"/>
        <v>-0.36580516898608351</v>
      </c>
    </row>
    <row r="32" spans="1:11" ht="14.45" customHeight="1" x14ac:dyDescent="0.2">
      <c r="A32" s="30">
        <f t="shared" si="2"/>
        <v>25</v>
      </c>
      <c r="B32" s="26" t="s">
        <v>33</v>
      </c>
      <c r="C32" s="11">
        <v>93</v>
      </c>
      <c r="D32" s="19">
        <f>RANK(C32,$C$8:$C$60)</f>
        <v>26</v>
      </c>
      <c r="E32" s="11">
        <v>106</v>
      </c>
      <c r="F32" s="10">
        <f>RANK(E32,$E$8:$E$60)</f>
        <v>24</v>
      </c>
      <c r="G32" s="13">
        <f t="shared" si="0"/>
        <v>-0.12264150943396226</v>
      </c>
      <c r="H32" s="17">
        <v>315</v>
      </c>
      <c r="I32" s="32">
        <v>518</v>
      </c>
      <c r="J32" s="10">
        <f>RANK(I32,$I$8:$I$60)</f>
        <v>19</v>
      </c>
      <c r="K32" s="8">
        <f t="shared" si="1"/>
        <v>-0.39189189189189189</v>
      </c>
    </row>
    <row r="33" spans="1:11" ht="14.45" customHeight="1" x14ac:dyDescent="0.2">
      <c r="A33" s="30">
        <f t="shared" si="2"/>
        <v>26</v>
      </c>
      <c r="B33" s="26" t="s">
        <v>19</v>
      </c>
      <c r="C33" s="11">
        <v>117</v>
      </c>
      <c r="D33" s="19">
        <f>RANK(C33,$C$8:$C$60)</f>
        <v>25</v>
      </c>
      <c r="E33" s="11">
        <v>91</v>
      </c>
      <c r="F33" s="10">
        <f>RANK(E33,$E$8:$E$60)</f>
        <v>25</v>
      </c>
      <c r="G33" s="13">
        <f t="shared" si="0"/>
        <v>0.2857142857142857</v>
      </c>
      <c r="H33" s="17">
        <v>273</v>
      </c>
      <c r="I33" s="32">
        <v>431</v>
      </c>
      <c r="J33" s="10">
        <f>RANK(I33,$I$8:$I$60)</f>
        <v>21</v>
      </c>
      <c r="K33" s="8">
        <f t="shared" si="1"/>
        <v>-0.36658932714617171</v>
      </c>
    </row>
    <row r="34" spans="1:11" ht="14.45" customHeight="1" x14ac:dyDescent="0.2">
      <c r="A34" s="30">
        <f t="shared" si="2"/>
        <v>27</v>
      </c>
      <c r="B34" s="26" t="s">
        <v>24</v>
      </c>
      <c r="C34" s="11">
        <v>53</v>
      </c>
      <c r="D34" s="19">
        <f>RANK(C34,$C$8:$C$60)</f>
        <v>29</v>
      </c>
      <c r="E34" s="11">
        <v>11</v>
      </c>
      <c r="F34" s="10">
        <f>RANK(E34,$E$8:$E$60)</f>
        <v>31</v>
      </c>
      <c r="G34" s="13">
        <f t="shared" si="0"/>
        <v>3.8181818181818183</v>
      </c>
      <c r="H34" s="17">
        <v>217</v>
      </c>
      <c r="I34" s="32">
        <v>86</v>
      </c>
      <c r="J34" s="10">
        <f>RANK(I34,$I$8:$I$60)</f>
        <v>28</v>
      </c>
      <c r="K34" s="8">
        <f t="shared" si="1"/>
        <v>1.5232558139534884</v>
      </c>
    </row>
    <row r="35" spans="1:11" ht="14.45" customHeight="1" x14ac:dyDescent="0.2">
      <c r="A35" s="30">
        <f t="shared" si="2"/>
        <v>28</v>
      </c>
      <c r="B35" s="26" t="s">
        <v>27</v>
      </c>
      <c r="C35" s="11">
        <v>57</v>
      </c>
      <c r="D35" s="19">
        <f>RANK(C35,$C$8:$C$60)</f>
        <v>28</v>
      </c>
      <c r="E35" s="11">
        <v>20</v>
      </c>
      <c r="F35" s="10">
        <f>RANK(E35,$E$8:$E$60)</f>
        <v>30</v>
      </c>
      <c r="G35" s="13">
        <f t="shared" si="0"/>
        <v>1.85</v>
      </c>
      <c r="H35" s="17">
        <v>188</v>
      </c>
      <c r="I35" s="32">
        <v>57</v>
      </c>
      <c r="J35" s="10">
        <f>RANK(I35,$I$8:$I$60)</f>
        <v>30</v>
      </c>
      <c r="K35" s="8">
        <f t="shared" si="1"/>
        <v>2.2982456140350878</v>
      </c>
    </row>
    <row r="36" spans="1:11" ht="14.45" customHeight="1" x14ac:dyDescent="0.2">
      <c r="A36" s="30">
        <f t="shared" si="2"/>
        <v>29</v>
      </c>
      <c r="B36" s="26" t="s">
        <v>47</v>
      </c>
      <c r="C36" s="11">
        <v>23</v>
      </c>
      <c r="D36" s="19">
        <f>RANK(C36,$C$8:$C$60)</f>
        <v>33</v>
      </c>
      <c r="E36" s="11">
        <v>0</v>
      </c>
      <c r="F36" s="10">
        <f>RANK(E36,$E$8:$E$60)</f>
        <v>40</v>
      </c>
      <c r="G36" s="13">
        <f t="shared" si="0"/>
        <v>1</v>
      </c>
      <c r="H36" s="17">
        <v>154</v>
      </c>
      <c r="I36" s="32">
        <v>0</v>
      </c>
      <c r="J36" s="10">
        <f>RANK(I36,$I$8:$I$60)</f>
        <v>43</v>
      </c>
      <c r="K36" s="8">
        <f t="shared" si="1"/>
        <v>1</v>
      </c>
    </row>
    <row r="37" spans="1:11" ht="14.45" customHeight="1" x14ac:dyDescent="0.2">
      <c r="A37" s="30">
        <f t="shared" si="2"/>
        <v>30</v>
      </c>
      <c r="B37" s="26" t="s">
        <v>26</v>
      </c>
      <c r="C37" s="11">
        <v>50</v>
      </c>
      <c r="D37" s="19">
        <f>RANK(C37,$C$8:$C$60)</f>
        <v>30</v>
      </c>
      <c r="E37" s="11">
        <v>78</v>
      </c>
      <c r="F37" s="10">
        <f>RANK(E37,$E$8:$E$60)</f>
        <v>26</v>
      </c>
      <c r="G37" s="13">
        <f t="shared" si="0"/>
        <v>-0.35897435897435898</v>
      </c>
      <c r="H37" s="17">
        <v>150</v>
      </c>
      <c r="I37" s="32">
        <v>106</v>
      </c>
      <c r="J37" s="10">
        <f>RANK(I37,$I$8:$I$60)</f>
        <v>27</v>
      </c>
      <c r="K37" s="8">
        <f t="shared" si="1"/>
        <v>0.41509433962264153</v>
      </c>
    </row>
    <row r="38" spans="1:11" ht="14.45" customHeight="1" x14ac:dyDescent="0.2">
      <c r="A38" s="30">
        <f t="shared" si="2"/>
        <v>31</v>
      </c>
      <c r="B38" s="26" t="s">
        <v>28</v>
      </c>
      <c r="C38" s="11">
        <v>68</v>
      </c>
      <c r="D38" s="19">
        <f>RANK(C38,$C$8:$C$60)</f>
        <v>27</v>
      </c>
      <c r="E38" s="11">
        <v>54</v>
      </c>
      <c r="F38" s="10">
        <f>RANK(E38,$E$8:$E$60)</f>
        <v>27</v>
      </c>
      <c r="G38" s="13">
        <f t="shared" si="0"/>
        <v>0.25925925925925924</v>
      </c>
      <c r="H38" s="17">
        <v>137</v>
      </c>
      <c r="I38" s="32">
        <v>160</v>
      </c>
      <c r="J38" s="10">
        <f>RANK(I38,$I$8:$I$60)</f>
        <v>26</v>
      </c>
      <c r="K38" s="8">
        <f t="shared" si="1"/>
        <v>-0.14374999999999999</v>
      </c>
    </row>
    <row r="39" spans="1:11" ht="14.45" customHeight="1" x14ac:dyDescent="0.2">
      <c r="A39" s="30">
        <f t="shared" si="2"/>
        <v>32</v>
      </c>
      <c r="B39" s="26" t="s">
        <v>23</v>
      </c>
      <c r="C39" s="11">
        <v>37</v>
      </c>
      <c r="D39" s="19">
        <f>RANK(C39,$C$8:$C$60)</f>
        <v>31</v>
      </c>
      <c r="E39" s="11">
        <v>32</v>
      </c>
      <c r="F39" s="10">
        <f>RANK(E39,$E$8:$E$60)</f>
        <v>29</v>
      </c>
      <c r="G39" s="13">
        <f t="shared" si="0"/>
        <v>0.15625</v>
      </c>
      <c r="H39" s="17">
        <v>90</v>
      </c>
      <c r="I39" s="32">
        <v>77</v>
      </c>
      <c r="J39" s="10">
        <f>RANK(I39,$I$8:$I$60)</f>
        <v>29</v>
      </c>
      <c r="K39" s="8">
        <f t="shared" si="1"/>
        <v>0.16883116883116883</v>
      </c>
    </row>
    <row r="40" spans="1:11" ht="14.45" customHeight="1" x14ac:dyDescent="0.2">
      <c r="A40" s="30">
        <f t="shared" si="2"/>
        <v>33</v>
      </c>
      <c r="B40" s="26" t="s">
        <v>30</v>
      </c>
      <c r="C40" s="11">
        <v>24</v>
      </c>
      <c r="D40" s="19">
        <f t="shared" ref="D40:D60" si="3">RANK(C40,$C$8:$C$60)</f>
        <v>32</v>
      </c>
      <c r="E40" s="11">
        <v>35</v>
      </c>
      <c r="F40" s="10">
        <f t="shared" ref="F40:F60" si="4">RANK(E40,$E$8:$E$60)</f>
        <v>28</v>
      </c>
      <c r="G40" s="13">
        <f t="shared" ref="G40:G60" si="5">IF(ISERROR((C40-E40)/E40), IF(E40=0,IF(C40&gt;0,1,IF(C40=0,0,((C40-E40)/E40)))),(C40-E40)/E40)</f>
        <v>-0.31428571428571428</v>
      </c>
      <c r="H40" s="17">
        <v>81</v>
      </c>
      <c r="I40" s="32">
        <v>55</v>
      </c>
      <c r="J40" s="10">
        <f t="shared" ref="J40:J60" si="6">RANK(I40,$I$8:$I$60)</f>
        <v>31</v>
      </c>
      <c r="K40" s="8">
        <f t="shared" ref="K40:K60" si="7">IF(ISERROR((H40-I40)/I40), IF(I40=0,IF(H40&gt;0,1,IF(H40=0,0,((H40-I40)/I40)))),(H40-I40)/I40)</f>
        <v>0.47272727272727272</v>
      </c>
    </row>
    <row r="41" spans="1:11" ht="14.45" customHeight="1" x14ac:dyDescent="0.2">
      <c r="A41" s="30">
        <f t="shared" si="2"/>
        <v>34</v>
      </c>
      <c r="B41" s="26" t="s">
        <v>41</v>
      </c>
      <c r="C41" s="11">
        <v>20</v>
      </c>
      <c r="D41" s="19">
        <f t="shared" si="3"/>
        <v>35</v>
      </c>
      <c r="E41" s="11">
        <v>0</v>
      </c>
      <c r="F41" s="10">
        <f t="shared" si="4"/>
        <v>40</v>
      </c>
      <c r="G41" s="13">
        <f t="shared" si="5"/>
        <v>1</v>
      </c>
      <c r="H41" s="17">
        <v>60</v>
      </c>
      <c r="I41" s="32">
        <v>0</v>
      </c>
      <c r="J41" s="10">
        <f t="shared" si="6"/>
        <v>43</v>
      </c>
      <c r="K41" s="8">
        <f t="shared" si="7"/>
        <v>1</v>
      </c>
    </row>
    <row r="42" spans="1:11" ht="14.45" customHeight="1" x14ac:dyDescent="0.2">
      <c r="A42" s="30">
        <f t="shared" si="2"/>
        <v>35</v>
      </c>
      <c r="B42" s="26" t="s">
        <v>49</v>
      </c>
      <c r="C42" s="11">
        <v>22</v>
      </c>
      <c r="D42" s="19">
        <f t="shared" si="3"/>
        <v>34</v>
      </c>
      <c r="E42" s="11">
        <v>0</v>
      </c>
      <c r="F42" s="10">
        <f t="shared" si="4"/>
        <v>40</v>
      </c>
      <c r="G42" s="13">
        <f t="shared" si="5"/>
        <v>1</v>
      </c>
      <c r="H42" s="17">
        <v>49</v>
      </c>
      <c r="I42" s="32">
        <v>0</v>
      </c>
      <c r="J42" s="10">
        <f t="shared" si="6"/>
        <v>43</v>
      </c>
      <c r="K42" s="8">
        <f t="shared" si="7"/>
        <v>1</v>
      </c>
    </row>
    <row r="43" spans="1:11" ht="14.45" customHeight="1" x14ac:dyDescent="0.2">
      <c r="A43" s="30">
        <f t="shared" si="2"/>
        <v>36</v>
      </c>
      <c r="B43" s="26" t="s">
        <v>52</v>
      </c>
      <c r="C43" s="11">
        <v>4</v>
      </c>
      <c r="D43" s="19">
        <f t="shared" si="3"/>
        <v>36</v>
      </c>
      <c r="E43" s="11">
        <v>0</v>
      </c>
      <c r="F43" s="10">
        <f t="shared" si="4"/>
        <v>40</v>
      </c>
      <c r="G43" s="13">
        <f t="shared" si="5"/>
        <v>1</v>
      </c>
      <c r="H43" s="17">
        <v>36</v>
      </c>
      <c r="I43" s="32">
        <v>0</v>
      </c>
      <c r="J43" s="10">
        <f t="shared" si="6"/>
        <v>43</v>
      </c>
      <c r="K43" s="8">
        <f t="shared" si="7"/>
        <v>1</v>
      </c>
    </row>
    <row r="44" spans="1:11" ht="14.45" customHeight="1" x14ac:dyDescent="0.2">
      <c r="A44" s="30">
        <f t="shared" si="2"/>
        <v>37</v>
      </c>
      <c r="B44" s="26" t="s">
        <v>32</v>
      </c>
      <c r="C44" s="11">
        <v>4</v>
      </c>
      <c r="D44" s="19">
        <f t="shared" si="3"/>
        <v>36</v>
      </c>
      <c r="E44" s="11">
        <v>9</v>
      </c>
      <c r="F44" s="10">
        <f t="shared" si="4"/>
        <v>33</v>
      </c>
      <c r="G44" s="13">
        <f t="shared" si="5"/>
        <v>-0.55555555555555558</v>
      </c>
      <c r="H44" s="17">
        <v>16</v>
      </c>
      <c r="I44" s="32">
        <v>23</v>
      </c>
      <c r="J44" s="10">
        <f t="shared" si="6"/>
        <v>33</v>
      </c>
      <c r="K44" s="8">
        <f t="shared" si="7"/>
        <v>-0.30434782608695654</v>
      </c>
    </row>
    <row r="45" spans="1:11" ht="14.45" customHeight="1" x14ac:dyDescent="0.2">
      <c r="A45" s="30">
        <f t="shared" si="2"/>
        <v>38</v>
      </c>
      <c r="B45" s="26" t="s">
        <v>21</v>
      </c>
      <c r="C45" s="11">
        <v>4</v>
      </c>
      <c r="D45" s="19">
        <f t="shared" si="3"/>
        <v>36</v>
      </c>
      <c r="E45" s="11">
        <v>10</v>
      </c>
      <c r="F45" s="10">
        <f t="shared" si="4"/>
        <v>32</v>
      </c>
      <c r="G45" s="13">
        <f t="shared" si="5"/>
        <v>-0.6</v>
      </c>
      <c r="H45" s="17">
        <v>15</v>
      </c>
      <c r="I45" s="32">
        <v>26</v>
      </c>
      <c r="J45" s="10">
        <f t="shared" si="6"/>
        <v>32</v>
      </c>
      <c r="K45" s="8">
        <f t="shared" si="7"/>
        <v>-0.42307692307692307</v>
      </c>
    </row>
    <row r="46" spans="1:11" ht="14.45" customHeight="1" x14ac:dyDescent="0.2">
      <c r="A46" s="30">
        <f t="shared" si="2"/>
        <v>39</v>
      </c>
      <c r="B46" s="26" t="s">
        <v>29</v>
      </c>
      <c r="C46" s="11">
        <v>4</v>
      </c>
      <c r="D46" s="19">
        <f t="shared" si="3"/>
        <v>36</v>
      </c>
      <c r="E46" s="11">
        <v>2</v>
      </c>
      <c r="F46" s="10">
        <f t="shared" si="4"/>
        <v>36</v>
      </c>
      <c r="G46" s="13">
        <f t="shared" si="5"/>
        <v>1</v>
      </c>
      <c r="H46" s="17">
        <v>9</v>
      </c>
      <c r="I46" s="32">
        <v>16</v>
      </c>
      <c r="J46" s="10">
        <f t="shared" si="6"/>
        <v>34</v>
      </c>
      <c r="K46" s="8">
        <f t="shared" si="7"/>
        <v>-0.4375</v>
      </c>
    </row>
    <row r="47" spans="1:11" ht="14.45" customHeight="1" x14ac:dyDescent="0.2">
      <c r="A47" s="30">
        <f t="shared" si="2"/>
        <v>40</v>
      </c>
      <c r="B47" s="26" t="s">
        <v>38</v>
      </c>
      <c r="C47" s="11">
        <v>1</v>
      </c>
      <c r="D47" s="19">
        <f t="shared" si="3"/>
        <v>40</v>
      </c>
      <c r="E47" s="11">
        <v>2</v>
      </c>
      <c r="F47" s="10">
        <f t="shared" si="4"/>
        <v>36</v>
      </c>
      <c r="G47" s="13">
        <f t="shared" ref="G47:G55" si="8">IF(ISERROR((C47-E47)/E47), IF(E47=0,IF(C47&gt;0,1,IF(C47=0,0,((C47-E47)/E47)))),(C47-E47)/E47)</f>
        <v>-0.5</v>
      </c>
      <c r="H47" s="17">
        <v>4</v>
      </c>
      <c r="I47" s="32">
        <v>4</v>
      </c>
      <c r="J47" s="10">
        <f t="shared" si="6"/>
        <v>39</v>
      </c>
      <c r="K47" s="8">
        <f t="shared" ref="K47:K55" si="9">IF(ISERROR((H47-I47)/I47), IF(I47=0,IF(H47&gt;0,1,IF(H47=0,0,((H47-I47)/I47)))),(H47-I47)/I47)</f>
        <v>0</v>
      </c>
    </row>
    <row r="48" spans="1:11" ht="14.45" customHeight="1" x14ac:dyDescent="0.2">
      <c r="A48" s="30">
        <f t="shared" si="2"/>
        <v>41</v>
      </c>
      <c r="B48" s="26" t="s">
        <v>53</v>
      </c>
      <c r="C48" s="11">
        <v>0</v>
      </c>
      <c r="D48" s="19">
        <f t="shared" si="3"/>
        <v>45</v>
      </c>
      <c r="E48" s="11">
        <v>0</v>
      </c>
      <c r="F48" s="10">
        <f t="shared" si="4"/>
        <v>40</v>
      </c>
      <c r="G48" s="13">
        <f t="shared" si="8"/>
        <v>0</v>
      </c>
      <c r="H48" s="17">
        <v>4</v>
      </c>
      <c r="I48" s="32">
        <v>0</v>
      </c>
      <c r="J48" s="10">
        <f t="shared" si="6"/>
        <v>43</v>
      </c>
      <c r="K48" s="8">
        <f t="shared" si="9"/>
        <v>1</v>
      </c>
    </row>
    <row r="49" spans="1:11" ht="14.45" customHeight="1" x14ac:dyDescent="0.2">
      <c r="A49" s="30">
        <f t="shared" si="2"/>
        <v>42</v>
      </c>
      <c r="B49" s="26" t="s">
        <v>45</v>
      </c>
      <c r="C49" s="11">
        <v>1</v>
      </c>
      <c r="D49" s="19">
        <f t="shared" si="3"/>
        <v>40</v>
      </c>
      <c r="E49" s="11">
        <v>1</v>
      </c>
      <c r="F49" s="10">
        <f t="shared" si="4"/>
        <v>39</v>
      </c>
      <c r="G49" s="13">
        <f t="shared" si="8"/>
        <v>0</v>
      </c>
      <c r="H49" s="17">
        <v>3</v>
      </c>
      <c r="I49" s="32">
        <v>2</v>
      </c>
      <c r="J49" s="10">
        <f t="shared" si="6"/>
        <v>41</v>
      </c>
      <c r="K49" s="8">
        <f t="shared" si="9"/>
        <v>0.5</v>
      </c>
    </row>
    <row r="50" spans="1:11" ht="14.45" customHeight="1" x14ac:dyDescent="0.2">
      <c r="A50" s="30">
        <f t="shared" si="2"/>
        <v>43</v>
      </c>
      <c r="B50" s="26" t="s">
        <v>54</v>
      </c>
      <c r="C50" s="11">
        <v>0</v>
      </c>
      <c r="D50" s="19">
        <f t="shared" si="3"/>
        <v>45</v>
      </c>
      <c r="E50" s="11">
        <v>0</v>
      </c>
      <c r="F50" s="10">
        <f t="shared" si="4"/>
        <v>40</v>
      </c>
      <c r="G50" s="13">
        <f t="shared" si="8"/>
        <v>0</v>
      </c>
      <c r="H50" s="17">
        <v>2</v>
      </c>
      <c r="I50" s="32">
        <v>0</v>
      </c>
      <c r="J50" s="10">
        <f t="shared" si="6"/>
        <v>43</v>
      </c>
      <c r="K50" s="8">
        <f t="shared" si="9"/>
        <v>1</v>
      </c>
    </row>
    <row r="51" spans="1:11" ht="14.45" customHeight="1" x14ac:dyDescent="0.2">
      <c r="A51" s="30">
        <f t="shared" si="2"/>
        <v>44</v>
      </c>
      <c r="B51" s="26" t="s">
        <v>31</v>
      </c>
      <c r="C51" s="11">
        <v>1</v>
      </c>
      <c r="D51" s="19">
        <f t="shared" si="3"/>
        <v>40</v>
      </c>
      <c r="E51" s="11">
        <v>0</v>
      </c>
      <c r="F51" s="10">
        <f t="shared" si="4"/>
        <v>40</v>
      </c>
      <c r="G51" s="13">
        <f t="shared" ref="G51:G54" si="10">IF(ISERROR((C51-E51)/E51), IF(E51=0,IF(C51&gt;0,1,IF(C51=0,0,((C51-E51)/E51)))),(C51-E51)/E51)</f>
        <v>1</v>
      </c>
      <c r="H51" s="17">
        <v>2</v>
      </c>
      <c r="I51" s="32">
        <v>7</v>
      </c>
      <c r="J51" s="10">
        <f t="shared" si="6"/>
        <v>36</v>
      </c>
      <c r="K51" s="8">
        <f t="shared" ref="K51:K54" si="11">IF(ISERROR((H51-I51)/I51), IF(I51=0,IF(H51&gt;0,1,IF(H51=0,0,((H51-I51)/I51)))),(H51-I51)/I51)</f>
        <v>-0.7142857142857143</v>
      </c>
    </row>
    <row r="52" spans="1:11" ht="14.45" customHeight="1" x14ac:dyDescent="0.2">
      <c r="A52" s="30">
        <f t="shared" si="2"/>
        <v>45</v>
      </c>
      <c r="B52" s="26" t="s">
        <v>62</v>
      </c>
      <c r="C52" s="11">
        <v>1</v>
      </c>
      <c r="D52" s="19">
        <f t="shared" ref="D52:D54" si="12">RANK(C52,$C$8:$C$60)</f>
        <v>40</v>
      </c>
      <c r="E52" s="11">
        <v>0</v>
      </c>
      <c r="F52" s="10">
        <f t="shared" ref="F52:F54" si="13">RANK(E52,$E$8:$E$60)</f>
        <v>40</v>
      </c>
      <c r="G52" s="13">
        <f t="shared" si="10"/>
        <v>1</v>
      </c>
      <c r="H52" s="17">
        <v>1</v>
      </c>
      <c r="I52" s="32">
        <v>0</v>
      </c>
      <c r="J52" s="10">
        <f t="shared" ref="J52:J54" si="14">RANK(I52,$I$8:$I$60)</f>
        <v>43</v>
      </c>
      <c r="K52" s="8">
        <f t="shared" si="11"/>
        <v>1</v>
      </c>
    </row>
    <row r="53" spans="1:11" ht="14.45" customHeight="1" x14ac:dyDescent="0.2">
      <c r="A53" s="30">
        <f t="shared" si="2"/>
        <v>46</v>
      </c>
      <c r="B53" s="26" t="s">
        <v>63</v>
      </c>
      <c r="C53" s="11">
        <v>1</v>
      </c>
      <c r="D53" s="19">
        <f t="shared" si="12"/>
        <v>40</v>
      </c>
      <c r="E53" s="11">
        <v>0</v>
      </c>
      <c r="F53" s="10">
        <f t="shared" si="13"/>
        <v>40</v>
      </c>
      <c r="G53" s="13">
        <f t="shared" si="10"/>
        <v>1</v>
      </c>
      <c r="H53" s="17">
        <v>1</v>
      </c>
      <c r="I53" s="32">
        <v>0</v>
      </c>
      <c r="J53" s="10">
        <f t="shared" si="14"/>
        <v>43</v>
      </c>
      <c r="K53" s="8">
        <f t="shared" si="11"/>
        <v>1</v>
      </c>
    </row>
    <row r="54" spans="1:11" ht="14.45" customHeight="1" x14ac:dyDescent="0.2">
      <c r="A54" s="30">
        <f t="shared" si="2"/>
        <v>47</v>
      </c>
      <c r="B54" s="26" t="s">
        <v>48</v>
      </c>
      <c r="C54" s="11">
        <v>0</v>
      </c>
      <c r="D54" s="19">
        <f t="shared" si="12"/>
        <v>45</v>
      </c>
      <c r="E54" s="11">
        <v>0</v>
      </c>
      <c r="F54" s="10">
        <f t="shared" si="13"/>
        <v>40</v>
      </c>
      <c r="G54" s="13">
        <f t="shared" si="10"/>
        <v>0</v>
      </c>
      <c r="H54" s="17">
        <v>1</v>
      </c>
      <c r="I54" s="32">
        <v>0</v>
      </c>
      <c r="J54" s="10">
        <f t="shared" si="14"/>
        <v>43</v>
      </c>
      <c r="K54" s="8">
        <f t="shared" si="11"/>
        <v>1</v>
      </c>
    </row>
    <row r="55" spans="1:11" ht="14.45" customHeight="1" x14ac:dyDescent="0.2">
      <c r="A55" s="30">
        <f t="shared" si="2"/>
        <v>48</v>
      </c>
      <c r="B55" s="26" t="s">
        <v>50</v>
      </c>
      <c r="C55" s="11">
        <v>0</v>
      </c>
      <c r="D55" s="19">
        <f t="shared" si="3"/>
        <v>45</v>
      </c>
      <c r="E55" s="11">
        <v>0</v>
      </c>
      <c r="F55" s="10">
        <f t="shared" si="4"/>
        <v>40</v>
      </c>
      <c r="G55" s="13">
        <f t="shared" si="8"/>
        <v>0</v>
      </c>
      <c r="H55" s="17">
        <v>1</v>
      </c>
      <c r="I55" s="32">
        <v>0</v>
      </c>
      <c r="J55" s="10">
        <f t="shared" si="6"/>
        <v>43</v>
      </c>
      <c r="K55" s="8">
        <f t="shared" si="9"/>
        <v>1</v>
      </c>
    </row>
    <row r="56" spans="1:11" ht="14.45" customHeight="1" x14ac:dyDescent="0.2">
      <c r="A56" s="30">
        <f t="shared" si="2"/>
        <v>49</v>
      </c>
      <c r="B56" s="26" t="s">
        <v>44</v>
      </c>
      <c r="C56" s="11">
        <v>0</v>
      </c>
      <c r="D56" s="19">
        <f t="shared" si="3"/>
        <v>45</v>
      </c>
      <c r="E56" s="11">
        <v>0</v>
      </c>
      <c r="F56" s="10">
        <f t="shared" si="4"/>
        <v>40</v>
      </c>
      <c r="G56" s="13">
        <f t="shared" si="5"/>
        <v>0</v>
      </c>
      <c r="H56" s="17">
        <v>1</v>
      </c>
      <c r="I56" s="32">
        <v>1</v>
      </c>
      <c r="J56" s="10">
        <f t="shared" si="6"/>
        <v>42</v>
      </c>
      <c r="K56" s="8">
        <f t="shared" si="7"/>
        <v>0</v>
      </c>
    </row>
    <row r="57" spans="1:11" ht="14.45" customHeight="1" x14ac:dyDescent="0.2">
      <c r="A57" s="30">
        <f t="shared" si="2"/>
        <v>50</v>
      </c>
      <c r="B57" s="26" t="s">
        <v>55</v>
      </c>
      <c r="C57" s="11">
        <v>0</v>
      </c>
      <c r="D57" s="19">
        <f t="shared" si="3"/>
        <v>45</v>
      </c>
      <c r="E57" s="11">
        <v>0</v>
      </c>
      <c r="F57" s="10">
        <f t="shared" si="4"/>
        <v>40</v>
      </c>
      <c r="G57" s="13">
        <f t="shared" si="5"/>
        <v>0</v>
      </c>
      <c r="H57" s="17">
        <v>1</v>
      </c>
      <c r="I57" s="32">
        <v>0</v>
      </c>
      <c r="J57" s="10">
        <f t="shared" si="6"/>
        <v>43</v>
      </c>
      <c r="K57" s="8">
        <f t="shared" si="7"/>
        <v>1</v>
      </c>
    </row>
    <row r="58" spans="1:11" ht="14.45" customHeight="1" x14ac:dyDescent="0.2">
      <c r="A58" s="30">
        <f t="shared" si="2"/>
        <v>51</v>
      </c>
      <c r="B58" s="26" t="s">
        <v>64</v>
      </c>
      <c r="C58" s="11">
        <v>0</v>
      </c>
      <c r="D58" s="19">
        <f t="shared" si="3"/>
        <v>45</v>
      </c>
      <c r="E58" s="11">
        <v>5</v>
      </c>
      <c r="F58" s="10">
        <f t="shared" si="4"/>
        <v>35</v>
      </c>
      <c r="G58" s="13">
        <f t="shared" ref="G58:G59" si="15">IF(ISERROR((C58-E58)/E58), IF(E58=0,IF(C58&gt;0,1,IF(C58=0,0,((C58-E58)/E58)))),(C58-E58)/E58)</f>
        <v>-1</v>
      </c>
      <c r="H58" s="17">
        <v>0</v>
      </c>
      <c r="I58" s="32">
        <v>5</v>
      </c>
      <c r="J58" s="10">
        <f t="shared" si="6"/>
        <v>38</v>
      </c>
      <c r="K58" s="8">
        <f t="shared" ref="K58:K59" si="16">IF(ISERROR((H58-I58)/I58), IF(I58=0,IF(H58&gt;0,1,IF(H58=0,0,((H58-I58)/I58)))),(H58-I58)/I58)</f>
        <v>-1</v>
      </c>
    </row>
    <row r="59" spans="1:11" ht="14.45" customHeight="1" x14ac:dyDescent="0.2">
      <c r="A59" s="30">
        <f t="shared" si="2"/>
        <v>52</v>
      </c>
      <c r="B59" s="26" t="s">
        <v>56</v>
      </c>
      <c r="C59" s="11">
        <v>0</v>
      </c>
      <c r="D59" s="19">
        <f t="shared" si="3"/>
        <v>45</v>
      </c>
      <c r="E59" s="11">
        <v>0</v>
      </c>
      <c r="F59" s="10">
        <f t="shared" si="4"/>
        <v>40</v>
      </c>
      <c r="G59" s="13">
        <f t="shared" si="15"/>
        <v>0</v>
      </c>
      <c r="H59" s="17">
        <v>0</v>
      </c>
      <c r="I59" s="32">
        <v>3</v>
      </c>
      <c r="J59" s="10">
        <f t="shared" si="6"/>
        <v>40</v>
      </c>
      <c r="K59" s="8">
        <f t="shared" si="16"/>
        <v>-1</v>
      </c>
    </row>
    <row r="60" spans="1:11" ht="14.45" customHeight="1" thickBot="1" x14ac:dyDescent="0.25">
      <c r="A60" s="39">
        <f t="shared" si="2"/>
        <v>53</v>
      </c>
      <c r="B60" s="41" t="s">
        <v>43</v>
      </c>
      <c r="C60" s="34">
        <v>0</v>
      </c>
      <c r="D60" s="33">
        <f t="shared" si="3"/>
        <v>45</v>
      </c>
      <c r="E60" s="34">
        <v>2</v>
      </c>
      <c r="F60" s="35">
        <f t="shared" si="4"/>
        <v>36</v>
      </c>
      <c r="G60" s="36">
        <f t="shared" si="5"/>
        <v>-1</v>
      </c>
      <c r="H60" s="37">
        <v>0</v>
      </c>
      <c r="I60" s="40">
        <v>9</v>
      </c>
      <c r="J60" s="35">
        <f t="shared" si="6"/>
        <v>35</v>
      </c>
      <c r="K60" s="38">
        <f t="shared" si="7"/>
        <v>-1</v>
      </c>
    </row>
  </sheetData>
  <sortState xmlns:xlrd2="http://schemas.microsoft.com/office/spreadsheetml/2017/richdata2" ref="A8:K60">
    <sortCondition descending="1" ref="H8:H60"/>
  </sortState>
  <mergeCells count="8">
    <mergeCell ref="C7:D7"/>
    <mergeCell ref="A3:K3"/>
    <mergeCell ref="A4:K4"/>
    <mergeCell ref="C6:D6"/>
    <mergeCell ref="E6:F6"/>
    <mergeCell ref="I6:J6"/>
    <mergeCell ref="E7:F7"/>
    <mergeCell ref="I7:J7"/>
  </mergeCells>
  <conditionalFormatting sqref="G8:G60 K8:K60">
    <cfRule type="cellIs" dxfId="0" priority="1" operator="lessThan">
      <formula>0</formula>
    </cfRule>
  </conditionalFormatting>
  <printOptions horizontalCentered="1"/>
  <pageMargins left="0.19685039370078741" right="0.19685039370078741" top="0.19685039370078741" bottom="0.19685039370078741" header="0" footer="7.874015748031496E-2"/>
  <pageSetup paperSize="9" scale="83" orientation="portrait" r:id="rId1"/>
  <headerFooter alignWithMargins="0">
    <oddFooter xml:space="preserve">&amp;L&amp;"-,Italic"&amp;8ΣΥΝΔΕΣΜΟΣ ΕΙΣΑΓΩΓΕΩΝ ΑΝΤΙΠΡΟΣΩΠΩΝ ΑΥΤΟΚΙΝΗΤΩΝ ΚΑΙ ΔΙΚΥΚΛΩΝ
ΠΗΓΗ: ΕΛΣΤΑΤ /ΣΕΑΑ
&amp;R&amp;"-,Italic"&amp;8HELLENIC ASSOCIATION OF MOTOR VEHICLE  IMPORTERS-REPRESENTATIVES
SOURCE:ELSTAT /AMVIR
</oddFooter>
  </headerFooter>
  <colBreaks count="1" manualBreakCount="1">
    <brk id="11" max="76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9" id="{5F8B4C35-17FA-4384-941A-D90DB939C0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G8:G60</xm:sqref>
        </x14:conditionalFormatting>
        <x14:conditionalFormatting xmlns:xm="http://schemas.microsoft.com/office/excel/2006/main">
          <x14:cfRule type="iconSet" priority="160" id="{D3AAA2B5-3AE2-4E50-BE9B-F02A877C74D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K8:K60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Δ_25_vs_24_Mar25</vt:lpstr>
      <vt:lpstr>Δ_25_vs_24_Mar25!Print_Area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kmichas</dc:creator>
  <cp:lastModifiedBy>SEAA Statistics</cp:lastModifiedBy>
  <cp:lastPrinted>2024-12-14T13:40:56Z</cp:lastPrinted>
  <dcterms:created xsi:type="dcterms:W3CDTF">2014-06-13T11:16:12Z</dcterms:created>
  <dcterms:modified xsi:type="dcterms:W3CDTF">2025-04-17T12:51:25Z</dcterms:modified>
</cp:coreProperties>
</file>