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2024/"/>
    </mc:Choice>
  </mc:AlternateContent>
  <xr:revisionPtr revIDLastSave="700" documentId="8_{19916894-35C8-48AC-8682-A4B251C6F20F}" xr6:coauthVersionLast="47" xr6:coauthVersionMax="47" xr10:uidLastSave="{56FEB58E-409B-4A7E-8264-D8E5FA16F558}"/>
  <bookViews>
    <workbookView xWindow="-120" yWindow="-120" windowWidth="29040" windowHeight="15840" xr2:uid="{00000000-000D-0000-FFFF-FFFF00000000}"/>
  </bookViews>
  <sheets>
    <sheet name="D2423_May24" sheetId="1" r:id="rId1"/>
  </sheets>
  <definedNames>
    <definedName name="_xlnm.Print_Area" localSheetId="0">D2423_May24!$A$1:$K$57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J50" i="1"/>
  <c r="J51" i="1"/>
  <c r="J52" i="1"/>
  <c r="J53" i="1"/>
  <c r="J54" i="1"/>
  <c r="J55" i="1"/>
  <c r="J56" i="1"/>
  <c r="J57" i="1"/>
  <c r="F49" i="1"/>
  <c r="F50" i="1"/>
  <c r="F51" i="1"/>
  <c r="F52" i="1"/>
  <c r="F53" i="1"/>
  <c r="F54" i="1"/>
  <c r="F55" i="1"/>
  <c r="F56" i="1"/>
  <c r="F57" i="1"/>
  <c r="D49" i="1"/>
  <c r="D50" i="1"/>
  <c r="D51" i="1"/>
  <c r="D52" i="1"/>
  <c r="D53" i="1"/>
  <c r="D54" i="1"/>
  <c r="D55" i="1"/>
  <c r="D56" i="1"/>
  <c r="D57" i="1"/>
  <c r="A48" i="1"/>
  <c r="A49" i="1"/>
  <c r="A50" i="1"/>
  <c r="A51" i="1"/>
  <c r="A52" i="1" s="1"/>
  <c r="A53" i="1" s="1"/>
  <c r="A54" i="1" s="1"/>
  <c r="A55" i="1" s="1"/>
  <c r="A56" i="1" s="1"/>
  <c r="A57" i="1" s="1"/>
  <c r="K51" i="1"/>
  <c r="G51" i="1"/>
  <c r="K50" i="1"/>
  <c r="G50" i="1"/>
  <c r="K55" i="1"/>
  <c r="G55" i="1"/>
  <c r="K46" i="1"/>
  <c r="K47" i="1"/>
  <c r="K48" i="1"/>
  <c r="K49" i="1"/>
  <c r="J46" i="1"/>
  <c r="J47" i="1"/>
  <c r="J48" i="1"/>
  <c r="G46" i="1"/>
  <c r="G47" i="1"/>
  <c r="G48" i="1"/>
  <c r="G49" i="1"/>
  <c r="F46" i="1"/>
  <c r="F47" i="1"/>
  <c r="F48" i="1"/>
  <c r="D46" i="1"/>
  <c r="D47" i="1"/>
  <c r="D48" i="1"/>
  <c r="G52" i="1"/>
  <c r="K52" i="1"/>
  <c r="G53" i="1"/>
  <c r="K53" i="1"/>
  <c r="G54" i="1"/>
  <c r="K54" i="1"/>
  <c r="G56" i="1"/>
  <c r="K56" i="1"/>
  <c r="K57" i="1" l="1"/>
  <c r="G57" i="1"/>
  <c r="I7" i="1" l="1"/>
  <c r="H7" i="1"/>
  <c r="K43" i="1"/>
  <c r="J43" i="1"/>
  <c r="G43" i="1" l="1"/>
  <c r="F43" i="1"/>
  <c r="E7" i="1"/>
  <c r="D43" i="1"/>
  <c r="C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10" i="1" l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9" i="1"/>
  <c r="J8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9" i="1"/>
  <c r="K34" i="1" l="1"/>
  <c r="K45" i="1"/>
  <c r="K30" i="1" l="1"/>
  <c r="K44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<sst xmlns="http://schemas.openxmlformats.org/spreadsheetml/2006/main" count="62" uniqueCount="62">
  <si>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</si>
  <si>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</si>
  <si>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</si>
  <si>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</si>
  <si>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</si>
  <si>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</si>
  <si>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</si>
  <si>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</si>
  <si>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</si>
  <si>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</si>
  <si>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</si>
  <si>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</si>
  <si>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</si>
  <si>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</si>
  <si>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</si>
  <si>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</si>
  <si>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</si>
  <si>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</si>
  <si>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</si>
  <si>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</si>
  <si>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</si>
  <si>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</si>
  <si>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</si>
  <si>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</si>
  <si>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</si>
  <si>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</si>
  <si>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</si>
  <si>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</si>
  <si>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</si>
  <si>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</si>
  <si>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</si>
  <si>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</si>
  <si>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</si>
  <si>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</si>
  <si>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</si>
  <si>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</si>
  <si>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</si>
  <si>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</si>
  <si>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</si>
  <si>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</si>
  <si>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</si>
  <si>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</si>
  <si>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MG</t>
  </si>
  <si>
    <t>SERES</t>
  </si>
  <si>
    <t>% D24/23</t>
  </si>
  <si>
    <t>VOYAH</t>
  </si>
  <si>
    <t>SAIC MAXUS</t>
  </si>
  <si>
    <t>BENTLEY</t>
  </si>
  <si>
    <t>CHAUSSON</t>
  </si>
  <si>
    <t>LOTUS</t>
  </si>
  <si>
    <t>BYD</t>
  </si>
  <si>
    <t>YODO</t>
  </si>
  <si>
    <t>LANCIA</t>
  </si>
  <si>
    <t>ZHIDOU</t>
  </si>
  <si>
    <t>LYNK &amp; CO</t>
  </si>
  <si>
    <t>May '24 -YTD</t>
  </si>
  <si>
    <t>May. '24</t>
  </si>
  <si>
    <t>May. '23</t>
  </si>
  <si>
    <t>May. '24 - YTD</t>
  </si>
  <si>
    <t>May. '23 - YTD</t>
  </si>
  <si>
    <t>FERRARI</t>
  </si>
  <si>
    <t>LEVC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</si>
</sst>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3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48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5" fontId="10" fillId="3" borderId="7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left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165" fontId="10" fillId="3" borderId="15" xfId="2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165" fontId="10" fillId="3" borderId="16" xfId="2" applyNumberFormat="1" applyFont="1" applyFill="1" applyBorder="1" applyAlignment="1">
      <alignment horizontal="center" vertical="center"/>
    </xf>
    <xf numFmtId="165" fontId="10" fillId="3" borderId="13" xfId="2" applyNumberFormat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right" vertical="center"/>
    </xf>
    <xf numFmtId="3" fontId="5" fillId="2" borderId="8" xfId="2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165" fontId="10" fillId="3" borderId="24" xfId="2" applyNumberFormat="1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164" fontId="6" fillId="3" borderId="24" xfId="1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 xr:uid="{20467595-1643-4675-9B97-378431A6DB2A}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7"/>
  <sheetViews>
    <sheetView tabSelected="1" zoomScaleNormal="100" zoomScaleSheetLayoutView="100" workbookViewId="0">
      <selection activeCell="A2" sqref="A2"/>
    </sheetView>
  </sheetViews>
  <sheetFormatPr defaultColWidth="9.140625" defaultRowHeight="11.25" x14ac:dyDescent="0.2"/>
  <cols>
    <col min="1" max="1" width="8.7109375" style="1" customWidth="1"/>
    <col min="2" max="2" width="18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4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55</v>
      </c>
      <c r="B2" s="4"/>
      <c r="C2" s="4"/>
      <c r="D2" s="4"/>
    </row>
    <row r="3" spans="1:11" ht="18.75" customHeight="1" x14ac:dyDescent="0.2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customHeight="1" x14ac:dyDescent="0.2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 customHeight="1" thickBot="1" x14ac:dyDescent="0.25">
      <c r="G5" s="2"/>
    </row>
    <row r="6" spans="1:11" ht="15" customHeight="1" x14ac:dyDescent="0.2">
      <c r="A6" s="27" t="s">
        <v>0</v>
      </c>
      <c r="B6" s="6" t="s">
        <v>1</v>
      </c>
      <c r="C6" s="46" t="s">
        <v>56</v>
      </c>
      <c r="D6" s="47"/>
      <c r="E6" s="47" t="s">
        <v>57</v>
      </c>
      <c r="F6" s="47"/>
      <c r="G6" s="7" t="s">
        <v>44</v>
      </c>
      <c r="H6" s="9" t="s">
        <v>58</v>
      </c>
      <c r="I6" s="47" t="s">
        <v>59</v>
      </c>
      <c r="J6" s="47"/>
      <c r="K6" s="7" t="str">
        <f>G6</f>
        <v>% D24/23</v>
      </c>
    </row>
    <row r="7" spans="1:11" s="5" customFormat="1" ht="15" customHeight="1" thickBot="1" x14ac:dyDescent="0.25">
      <c r="A7" s="28" t="s">
        <v>2</v>
      </c>
      <c r="B7" s="12" t="s">
        <v>3</v>
      </c>
      <c r="C7" s="43">
        <f>SUM(C8:C57)</f>
        <v>13760</v>
      </c>
      <c r="D7" s="44"/>
      <c r="E7" s="44">
        <f>SUM(E8:E57)</f>
        <v>12957</v>
      </c>
      <c r="F7" s="44"/>
      <c r="G7" s="20">
        <f>C7/E7-1</f>
        <v>6.1974222428031078E-2</v>
      </c>
      <c r="H7" s="24">
        <f>SUM(H8:H57)</f>
        <v>63873</v>
      </c>
      <c r="I7" s="44">
        <f>SUM(I8:I57)</f>
        <v>56968</v>
      </c>
      <c r="J7" s="44"/>
      <c r="K7" s="20">
        <f>H7/I7-1</f>
        <v>0.12120839769695269</v>
      </c>
    </row>
    <row r="8" spans="1:11" ht="15" customHeight="1" x14ac:dyDescent="0.2">
      <c r="A8" s="29">
        <v>1</v>
      </c>
      <c r="B8" s="25" t="s">
        <v>4</v>
      </c>
      <c r="C8" s="21">
        <v>2228</v>
      </c>
      <c r="D8" s="18">
        <f>RANK(C8,$C$8:$C$57)</f>
        <v>1</v>
      </c>
      <c r="E8" s="21">
        <v>1653</v>
      </c>
      <c r="F8" s="15">
        <f>RANK(E8,$E$8:$E$57)</f>
        <v>1</v>
      </c>
      <c r="G8" s="23">
        <f t="shared" ref="G8:G39" si="0">IF(ISERROR((C8-E8)/E8), IF(E8=0,IF(C8&gt;0,1,IF(C8=0,0,((C8-E8)/E8)))),(C8-E8)/E8)</f>
        <v>0.34785238959467635</v>
      </c>
      <c r="H8" s="14">
        <v>9976</v>
      </c>
      <c r="I8" s="31">
        <v>6844</v>
      </c>
      <c r="J8" s="15">
        <f>RANK(I8,$I$8:$I$57)</f>
        <v>1</v>
      </c>
      <c r="K8" s="16">
        <f t="shared" ref="K8:K39" si="1">IF(ISERROR((H8-I8)/I8), IF(I8=0,IF(H8&gt;0,1,IF(H8=0,0,((H8-I8)/I8)))),(H8-I8)/I8)</f>
        <v>0.4576271186440678</v>
      </c>
    </row>
    <row r="9" spans="1:11" ht="15" customHeight="1" x14ac:dyDescent="0.2">
      <c r="A9" s="30">
        <f t="shared" ref="A9:A57" si="2">A8+1</f>
        <v>2</v>
      </c>
      <c r="B9" s="26" t="s">
        <v>8</v>
      </c>
      <c r="C9" s="22">
        <v>922</v>
      </c>
      <c r="D9" s="19">
        <f>RANK(C9,$C$8:$C$57)</f>
        <v>4</v>
      </c>
      <c r="E9" s="22">
        <v>785</v>
      </c>
      <c r="F9" s="10">
        <f>RANK(E9,$E$8:$E$57)</f>
        <v>5</v>
      </c>
      <c r="G9" s="13">
        <f t="shared" si="0"/>
        <v>0.17452229299363056</v>
      </c>
      <c r="H9" s="17">
        <v>5494</v>
      </c>
      <c r="I9" s="32">
        <v>4422</v>
      </c>
      <c r="J9" s="10">
        <f>RANK(I9,$I$8:$I$57)</f>
        <v>4</v>
      </c>
      <c r="K9" s="8">
        <f t="shared" si="1"/>
        <v>0.24242424242424243</v>
      </c>
    </row>
    <row r="10" spans="1:11" ht="15" customHeight="1" x14ac:dyDescent="0.2">
      <c r="A10" s="30">
        <f t="shared" si="2"/>
        <v>3</v>
      </c>
      <c r="B10" s="26" t="s">
        <v>9</v>
      </c>
      <c r="C10" s="22">
        <v>1888</v>
      </c>
      <c r="D10" s="19">
        <f>RANK(C10,$C$8:$C$57)</f>
        <v>2</v>
      </c>
      <c r="E10" s="22">
        <v>584</v>
      </c>
      <c r="F10" s="10">
        <f>RANK(E10,$E$8:$E$57)</f>
        <v>9</v>
      </c>
      <c r="G10" s="13">
        <f t="shared" si="0"/>
        <v>2.2328767123287672</v>
      </c>
      <c r="H10" s="17">
        <v>5443</v>
      </c>
      <c r="I10" s="32">
        <v>2266</v>
      </c>
      <c r="J10" s="10">
        <f>RANK(I10,$I$8:$I$57)</f>
        <v>9</v>
      </c>
      <c r="K10" s="8">
        <f t="shared" si="1"/>
        <v>1.4020300088261253</v>
      </c>
    </row>
    <row r="11" spans="1:11" ht="15" customHeight="1" x14ac:dyDescent="0.2">
      <c r="A11" s="30">
        <f t="shared" si="2"/>
        <v>4</v>
      </c>
      <c r="B11" s="26" t="s">
        <v>40</v>
      </c>
      <c r="C11" s="11">
        <v>769</v>
      </c>
      <c r="D11" s="19">
        <f>RANK(C11,$C$8:$C$57)</f>
        <v>6</v>
      </c>
      <c r="E11" s="11">
        <v>665</v>
      </c>
      <c r="F11" s="10">
        <f>RANK(E11,$E$8:$E$57)</f>
        <v>7</v>
      </c>
      <c r="G11" s="13">
        <f t="shared" si="0"/>
        <v>0.15639097744360902</v>
      </c>
      <c r="H11" s="17">
        <v>4795</v>
      </c>
      <c r="I11" s="32">
        <v>4672</v>
      </c>
      <c r="J11" s="10">
        <f>RANK(I11,$I$8:$I$57)</f>
        <v>3</v>
      </c>
      <c r="K11" s="8">
        <f t="shared" si="1"/>
        <v>2.6327054794520549E-2</v>
      </c>
    </row>
    <row r="12" spans="1:11" ht="15" customHeight="1" x14ac:dyDescent="0.2">
      <c r="A12" s="30">
        <f t="shared" si="2"/>
        <v>5</v>
      </c>
      <c r="B12" s="26" t="s">
        <v>13</v>
      </c>
      <c r="C12" s="11">
        <v>854</v>
      </c>
      <c r="D12" s="19">
        <f>RANK(C12,$C$8:$C$57)</f>
        <v>5</v>
      </c>
      <c r="E12" s="11">
        <v>970</v>
      </c>
      <c r="F12" s="10">
        <f>RANK(E12,$E$8:$E$57)</f>
        <v>4</v>
      </c>
      <c r="G12" s="13">
        <f t="shared" si="0"/>
        <v>-0.11958762886597939</v>
      </c>
      <c r="H12" s="17">
        <v>4373</v>
      </c>
      <c r="I12" s="32">
        <v>4089</v>
      </c>
      <c r="J12" s="10">
        <f>RANK(I12,$I$8:$I$57)</f>
        <v>6</v>
      </c>
      <c r="K12" s="8">
        <f t="shared" si="1"/>
        <v>6.9454634384935196E-2</v>
      </c>
    </row>
    <row r="13" spans="1:11" ht="15" customHeight="1" x14ac:dyDescent="0.2">
      <c r="A13" s="30">
        <f t="shared" si="2"/>
        <v>6</v>
      </c>
      <c r="B13" s="26" t="s">
        <v>7</v>
      </c>
      <c r="C13" s="11">
        <v>614</v>
      </c>
      <c r="D13" s="19">
        <f>RANK(C13,$C$8:$C$57)</f>
        <v>8</v>
      </c>
      <c r="E13" s="11">
        <v>1394</v>
      </c>
      <c r="F13" s="10">
        <f>RANK(E13,$E$8:$E$57)</f>
        <v>2</v>
      </c>
      <c r="G13" s="13">
        <f t="shared" si="0"/>
        <v>-0.55954088952654235</v>
      </c>
      <c r="H13" s="17">
        <v>3769</v>
      </c>
      <c r="I13" s="32">
        <v>5895</v>
      </c>
      <c r="J13" s="10">
        <f>RANK(I13,$I$8:$I$57)</f>
        <v>2</v>
      </c>
      <c r="K13" s="8">
        <f t="shared" si="1"/>
        <v>-0.36064461407972859</v>
      </c>
    </row>
    <row r="14" spans="1:11" ht="15" customHeight="1" x14ac:dyDescent="0.2">
      <c r="A14" s="30">
        <f t="shared" si="2"/>
        <v>7</v>
      </c>
      <c r="B14" s="26" t="s">
        <v>11</v>
      </c>
      <c r="C14" s="11">
        <v>976</v>
      </c>
      <c r="D14" s="19">
        <f>RANK(C14,$C$8:$C$57)</f>
        <v>3</v>
      </c>
      <c r="E14" s="11">
        <v>175</v>
      </c>
      <c r="F14" s="10">
        <f>RANK(E14,$E$8:$E$57)</f>
        <v>20</v>
      </c>
      <c r="G14" s="13">
        <f t="shared" si="0"/>
        <v>4.5771428571428574</v>
      </c>
      <c r="H14" s="17">
        <v>3012</v>
      </c>
      <c r="I14" s="32">
        <v>1490</v>
      </c>
      <c r="J14" s="10">
        <f>RANK(I14,$I$8:$I$57)</f>
        <v>15</v>
      </c>
      <c r="K14" s="8">
        <f t="shared" si="1"/>
        <v>1.0214765100671142</v>
      </c>
    </row>
    <row r="15" spans="1:11" ht="15" customHeight="1" x14ac:dyDescent="0.2">
      <c r="A15" s="30">
        <f t="shared" si="2"/>
        <v>8</v>
      </c>
      <c r="B15" s="26" t="s">
        <v>5</v>
      </c>
      <c r="C15" s="11">
        <v>562</v>
      </c>
      <c r="D15" s="19">
        <f>RANK(C15,$C$8:$C$57)</f>
        <v>10</v>
      </c>
      <c r="E15" s="11">
        <v>1123</v>
      </c>
      <c r="F15" s="10">
        <f>RANK(E15,$E$8:$E$57)</f>
        <v>3</v>
      </c>
      <c r="G15" s="13">
        <f t="shared" si="0"/>
        <v>-0.49955476402493321</v>
      </c>
      <c r="H15" s="17">
        <v>2642</v>
      </c>
      <c r="I15" s="32">
        <v>4183</v>
      </c>
      <c r="J15" s="10">
        <f>RANK(I15,$I$8:$I$57)</f>
        <v>5</v>
      </c>
      <c r="K15" s="8">
        <f t="shared" si="1"/>
        <v>-0.36839588811857521</v>
      </c>
    </row>
    <row r="16" spans="1:11" ht="15" customHeight="1" x14ac:dyDescent="0.2">
      <c r="A16" s="30">
        <f t="shared" si="2"/>
        <v>9</v>
      </c>
      <c r="B16" s="26" t="s">
        <v>16</v>
      </c>
      <c r="C16" s="11">
        <v>680</v>
      </c>
      <c r="D16" s="19">
        <f>RANK(C16,$C$8:$C$57)</f>
        <v>7</v>
      </c>
      <c r="E16" s="11">
        <v>597</v>
      </c>
      <c r="F16" s="10">
        <f>RANK(E16,$E$8:$E$57)</f>
        <v>8</v>
      </c>
      <c r="G16" s="13">
        <f t="shared" si="0"/>
        <v>0.13902847571189281</v>
      </c>
      <c r="H16" s="17">
        <v>2615</v>
      </c>
      <c r="I16" s="32">
        <v>2473</v>
      </c>
      <c r="J16" s="10">
        <f>RANK(I16,$I$8:$I$57)</f>
        <v>7</v>
      </c>
      <c r="K16" s="8">
        <f t="shared" si="1"/>
        <v>5.742013748483623E-2</v>
      </c>
    </row>
    <row r="17" spans="1:11" ht="15" customHeight="1" x14ac:dyDescent="0.2">
      <c r="A17" s="30">
        <f t="shared" si="2"/>
        <v>10</v>
      </c>
      <c r="B17" s="26" t="s">
        <v>17</v>
      </c>
      <c r="C17" s="11">
        <v>533</v>
      </c>
      <c r="D17" s="19">
        <f>RANK(C17,$C$8:$C$57)</f>
        <v>11</v>
      </c>
      <c r="E17" s="11">
        <v>119</v>
      </c>
      <c r="F17" s="10">
        <f>RANK(E17,$E$8:$E$57)</f>
        <v>22</v>
      </c>
      <c r="G17" s="13">
        <f t="shared" si="0"/>
        <v>3.4789915966386555</v>
      </c>
      <c r="H17" s="17">
        <v>2434</v>
      </c>
      <c r="I17" s="32">
        <v>1183</v>
      </c>
      <c r="J17" s="10">
        <f>RANK(I17,$I$8:$I$57)</f>
        <v>17</v>
      </c>
      <c r="K17" s="8">
        <f t="shared" si="1"/>
        <v>1.0574809805579037</v>
      </c>
    </row>
    <row r="18" spans="1:11" ht="15" customHeight="1" x14ac:dyDescent="0.2">
      <c r="A18" s="30">
        <f t="shared" si="2"/>
        <v>11</v>
      </c>
      <c r="B18" s="26" t="s">
        <v>6</v>
      </c>
      <c r="C18" s="11">
        <v>150</v>
      </c>
      <c r="D18" s="19">
        <f>RANK(C18,$C$8:$C$57)</f>
        <v>21</v>
      </c>
      <c r="E18" s="11">
        <v>421</v>
      </c>
      <c r="F18" s="10">
        <f>RANK(E18,$E$8:$E$57)</f>
        <v>12</v>
      </c>
      <c r="G18" s="13">
        <f t="shared" si="0"/>
        <v>-0.6437054631828979</v>
      </c>
      <c r="H18" s="17">
        <v>2196</v>
      </c>
      <c r="I18" s="32">
        <v>1533</v>
      </c>
      <c r="J18" s="10">
        <f>RANK(I18,$I$8:$I$57)</f>
        <v>14</v>
      </c>
      <c r="K18" s="8">
        <f t="shared" si="1"/>
        <v>0.43248532289628178</v>
      </c>
    </row>
    <row r="19" spans="1:11" ht="15" customHeight="1" x14ac:dyDescent="0.2">
      <c r="A19" s="30">
        <f t="shared" si="2"/>
        <v>12</v>
      </c>
      <c r="B19" s="26" t="s">
        <v>39</v>
      </c>
      <c r="C19" s="11">
        <v>578</v>
      </c>
      <c r="D19" s="19">
        <f>RANK(C19,$C$8:$C$57)</f>
        <v>9</v>
      </c>
      <c r="E19" s="11">
        <v>496</v>
      </c>
      <c r="F19" s="10">
        <f>RANK(E19,$E$8:$E$57)</f>
        <v>11</v>
      </c>
      <c r="G19" s="13">
        <f t="shared" si="0"/>
        <v>0.16532258064516128</v>
      </c>
      <c r="H19" s="17">
        <v>2038</v>
      </c>
      <c r="I19" s="32">
        <v>2435</v>
      </c>
      <c r="J19" s="10">
        <f>RANK(I19,$I$8:$I$57)</f>
        <v>8</v>
      </c>
      <c r="K19" s="8">
        <f t="shared" si="1"/>
        <v>-0.16303901437371662</v>
      </c>
    </row>
    <row r="20" spans="1:11" ht="15" customHeight="1" x14ac:dyDescent="0.2">
      <c r="A20" s="30">
        <f t="shared" si="2"/>
        <v>13</v>
      </c>
      <c r="B20" s="26" t="s">
        <v>15</v>
      </c>
      <c r="C20" s="11">
        <v>461</v>
      </c>
      <c r="D20" s="19">
        <f>RANK(C20,$C$8:$C$57)</f>
        <v>12</v>
      </c>
      <c r="E20" s="11">
        <v>374</v>
      </c>
      <c r="F20" s="10">
        <f>RANK(E20,$E$8:$E$57)</f>
        <v>14</v>
      </c>
      <c r="G20" s="13">
        <f t="shared" si="0"/>
        <v>0.23262032085561499</v>
      </c>
      <c r="H20" s="17">
        <v>1934</v>
      </c>
      <c r="I20" s="32">
        <v>1756</v>
      </c>
      <c r="J20" s="10">
        <f>RANK(I20,$I$8:$I$57)</f>
        <v>13</v>
      </c>
      <c r="K20" s="8">
        <f t="shared" si="1"/>
        <v>0.10136674259681093</v>
      </c>
    </row>
    <row r="21" spans="1:11" ht="15" customHeight="1" x14ac:dyDescent="0.2">
      <c r="A21" s="30">
        <f t="shared" si="2"/>
        <v>14</v>
      </c>
      <c r="B21" s="26" t="s">
        <v>10</v>
      </c>
      <c r="C21" s="11">
        <v>407</v>
      </c>
      <c r="D21" s="19">
        <f>RANK(C21,$C$8:$C$57)</f>
        <v>13</v>
      </c>
      <c r="E21" s="11">
        <v>682</v>
      </c>
      <c r="F21" s="10">
        <f>RANK(E21,$E$8:$E$57)</f>
        <v>6</v>
      </c>
      <c r="G21" s="13">
        <f t="shared" si="0"/>
        <v>-0.40322580645161288</v>
      </c>
      <c r="H21" s="17">
        <v>1745</v>
      </c>
      <c r="I21" s="32">
        <v>1854</v>
      </c>
      <c r="J21" s="10">
        <f>RANK(I21,$I$8:$I$57)</f>
        <v>12</v>
      </c>
      <c r="K21" s="8">
        <f t="shared" si="1"/>
        <v>-5.8791801510248112E-2</v>
      </c>
    </row>
    <row r="22" spans="1:11" ht="15" customHeight="1" x14ac:dyDescent="0.2">
      <c r="A22" s="30">
        <f t="shared" si="2"/>
        <v>15</v>
      </c>
      <c r="B22" s="26" t="s">
        <v>42</v>
      </c>
      <c r="C22" s="11">
        <v>333</v>
      </c>
      <c r="D22" s="19">
        <f>RANK(C22,$C$8:$C$57)</f>
        <v>14</v>
      </c>
      <c r="E22" s="11">
        <v>0</v>
      </c>
      <c r="F22" s="10">
        <f>RANK(E22,$E$8:$E$57)</f>
        <v>38</v>
      </c>
      <c r="G22" s="13">
        <f t="shared" si="0"/>
        <v>1</v>
      </c>
      <c r="H22" s="17">
        <v>1551</v>
      </c>
      <c r="I22" s="32">
        <v>0</v>
      </c>
      <c r="J22" s="10">
        <f>RANK(I22,$I$8:$I$57)</f>
        <v>44</v>
      </c>
      <c r="K22" s="8">
        <f t="shared" si="1"/>
        <v>1</v>
      </c>
    </row>
    <row r="23" spans="1:11" ht="15" customHeight="1" x14ac:dyDescent="0.2">
      <c r="A23" s="30">
        <f t="shared" si="2"/>
        <v>16</v>
      </c>
      <c r="B23" s="26" t="s">
        <v>12</v>
      </c>
      <c r="C23" s="11">
        <v>211</v>
      </c>
      <c r="D23" s="19">
        <f>RANK(C23,$C$8:$C$57)</f>
        <v>16</v>
      </c>
      <c r="E23" s="11">
        <v>385</v>
      </c>
      <c r="F23" s="10">
        <f>RANK(E23,$E$8:$E$57)</f>
        <v>13</v>
      </c>
      <c r="G23" s="13">
        <f t="shared" si="0"/>
        <v>-0.45194805194805193</v>
      </c>
      <c r="H23" s="17">
        <v>1439</v>
      </c>
      <c r="I23" s="32">
        <v>2246</v>
      </c>
      <c r="J23" s="10">
        <f>RANK(I23,$I$8:$I$57)</f>
        <v>10</v>
      </c>
      <c r="K23" s="8">
        <f t="shared" si="1"/>
        <v>-0.3593054318788958</v>
      </c>
    </row>
    <row r="24" spans="1:11" ht="15" customHeight="1" x14ac:dyDescent="0.2">
      <c r="A24" s="30">
        <f t="shared" si="2"/>
        <v>17</v>
      </c>
      <c r="B24" s="26" t="s">
        <v>14</v>
      </c>
      <c r="C24" s="11">
        <v>270</v>
      </c>
      <c r="D24" s="19">
        <f>RANK(C24,$C$8:$C$57)</f>
        <v>15</v>
      </c>
      <c r="E24" s="11">
        <v>575</v>
      </c>
      <c r="F24" s="10">
        <f>RANK(E24,$E$8:$E$57)</f>
        <v>10</v>
      </c>
      <c r="G24" s="13">
        <f t="shared" si="0"/>
        <v>-0.5304347826086957</v>
      </c>
      <c r="H24" s="17">
        <v>1298</v>
      </c>
      <c r="I24" s="32">
        <v>2101</v>
      </c>
      <c r="J24" s="10">
        <f>RANK(I24,$I$8:$I$57)</f>
        <v>11</v>
      </c>
      <c r="K24" s="8">
        <f t="shared" si="1"/>
        <v>-0.38219895287958117</v>
      </c>
    </row>
    <row r="25" spans="1:11" ht="15" customHeight="1" x14ac:dyDescent="0.2">
      <c r="A25" s="30">
        <f t="shared" si="2"/>
        <v>18</v>
      </c>
      <c r="B25" s="26" t="s">
        <v>25</v>
      </c>
      <c r="C25" s="11">
        <v>162</v>
      </c>
      <c r="D25" s="19">
        <f>RANK(C25,$C$8:$C$57)</f>
        <v>18</v>
      </c>
      <c r="E25" s="11">
        <v>290</v>
      </c>
      <c r="F25" s="10">
        <f>RANK(E25,$E$8:$E$57)</f>
        <v>16</v>
      </c>
      <c r="G25" s="13">
        <f t="shared" si="0"/>
        <v>-0.44137931034482758</v>
      </c>
      <c r="H25" s="17">
        <v>1249</v>
      </c>
      <c r="I25" s="32">
        <v>1398</v>
      </c>
      <c r="J25" s="10">
        <f>RANK(I25,$I$8:$I$57)</f>
        <v>16</v>
      </c>
      <c r="K25" s="8">
        <f t="shared" si="1"/>
        <v>-0.10658082975679542</v>
      </c>
    </row>
    <row r="26" spans="1:11" ht="15" customHeight="1" x14ac:dyDescent="0.2">
      <c r="A26" s="30">
        <f t="shared" si="2"/>
        <v>19</v>
      </c>
      <c r="B26" s="26" t="s">
        <v>33</v>
      </c>
      <c r="C26" s="11">
        <v>138</v>
      </c>
      <c r="D26" s="19">
        <f>RANK(C26,$C$8:$C$57)</f>
        <v>22</v>
      </c>
      <c r="E26" s="11">
        <v>156</v>
      </c>
      <c r="F26" s="10">
        <f>RANK(E26,$E$8:$E$57)</f>
        <v>21</v>
      </c>
      <c r="G26" s="13">
        <f t="shared" si="0"/>
        <v>-0.11538461538461539</v>
      </c>
      <c r="H26" s="17">
        <v>829</v>
      </c>
      <c r="I26" s="32">
        <v>438</v>
      </c>
      <c r="J26" s="10">
        <f>RANK(I26,$I$8:$I$57)</f>
        <v>23</v>
      </c>
      <c r="K26" s="8">
        <f t="shared" si="1"/>
        <v>0.89269406392694062</v>
      </c>
    </row>
    <row r="27" spans="1:11" ht="15" customHeight="1" x14ac:dyDescent="0.2">
      <c r="A27" s="30">
        <f t="shared" si="2"/>
        <v>20</v>
      </c>
      <c r="B27" s="26" t="s">
        <v>34</v>
      </c>
      <c r="C27" s="11">
        <v>97</v>
      </c>
      <c r="D27" s="19">
        <f>RANK(C27,$C$8:$C$57)</f>
        <v>23</v>
      </c>
      <c r="E27" s="11">
        <v>242</v>
      </c>
      <c r="F27" s="10">
        <f>RANK(E27,$E$8:$E$57)</f>
        <v>19</v>
      </c>
      <c r="G27" s="13">
        <f t="shared" si="0"/>
        <v>-0.59917355371900827</v>
      </c>
      <c r="H27" s="17">
        <v>775</v>
      </c>
      <c r="I27" s="32">
        <v>772</v>
      </c>
      <c r="J27" s="10">
        <f>RANK(I27,$I$8:$I$57)</f>
        <v>22</v>
      </c>
      <c r="K27" s="8">
        <f t="shared" si="1"/>
        <v>3.8860103626943004E-3</v>
      </c>
    </row>
    <row r="28" spans="1:11" ht="15" customHeight="1" x14ac:dyDescent="0.2">
      <c r="A28" s="30">
        <f t="shared" si="2"/>
        <v>21</v>
      </c>
      <c r="B28" s="26" t="s">
        <v>19</v>
      </c>
      <c r="C28" s="11">
        <v>179</v>
      </c>
      <c r="D28" s="19">
        <f>RANK(C28,$C$8:$C$57)</f>
        <v>17</v>
      </c>
      <c r="E28" s="11">
        <v>261</v>
      </c>
      <c r="F28" s="10">
        <f>RANK(E28,$E$8:$E$57)</f>
        <v>18</v>
      </c>
      <c r="G28" s="13">
        <f t="shared" si="0"/>
        <v>-0.31417624521072796</v>
      </c>
      <c r="H28" s="17">
        <v>723</v>
      </c>
      <c r="I28" s="32">
        <v>1048</v>
      </c>
      <c r="J28" s="10">
        <f>RANK(I28,$I$8:$I$57)</f>
        <v>18</v>
      </c>
      <c r="K28" s="8">
        <f t="shared" si="1"/>
        <v>-0.3101145038167939</v>
      </c>
    </row>
    <row r="29" spans="1:11" ht="15" customHeight="1" x14ac:dyDescent="0.2">
      <c r="A29" s="30">
        <f t="shared" si="2"/>
        <v>22</v>
      </c>
      <c r="B29" s="26" t="s">
        <v>22</v>
      </c>
      <c r="C29" s="11">
        <v>161</v>
      </c>
      <c r="D29" s="19">
        <f>RANK(C29,$C$8:$C$57)</f>
        <v>19</v>
      </c>
      <c r="E29" s="11">
        <v>97</v>
      </c>
      <c r="F29" s="10">
        <f>RANK(E29,$E$8:$E$57)</f>
        <v>23</v>
      </c>
      <c r="G29" s="13">
        <f t="shared" si="0"/>
        <v>0.65979381443298968</v>
      </c>
      <c r="H29" s="17">
        <v>693</v>
      </c>
      <c r="I29" s="32">
        <v>932</v>
      </c>
      <c r="J29" s="10">
        <f>RANK(I29,$I$8:$I$57)</f>
        <v>19</v>
      </c>
      <c r="K29" s="8">
        <f t="shared" si="1"/>
        <v>-0.25643776824034337</v>
      </c>
    </row>
    <row r="30" spans="1:11" ht="15" customHeight="1" x14ac:dyDescent="0.2">
      <c r="A30" s="30">
        <f t="shared" si="2"/>
        <v>23</v>
      </c>
      <c r="B30" s="26" t="s">
        <v>20</v>
      </c>
      <c r="C30" s="11">
        <v>155</v>
      </c>
      <c r="D30" s="19">
        <f>RANK(C30,$C$8:$C$57)</f>
        <v>20</v>
      </c>
      <c r="E30" s="11">
        <v>349</v>
      </c>
      <c r="F30" s="10">
        <f>RANK(E30,$E$8:$E$57)</f>
        <v>15</v>
      </c>
      <c r="G30" s="13">
        <f t="shared" si="0"/>
        <v>-0.55587392550143266</v>
      </c>
      <c r="H30" s="17">
        <v>616</v>
      </c>
      <c r="I30" s="32">
        <v>783</v>
      </c>
      <c r="J30" s="10">
        <f>RANK(I30,$I$8:$I$57)</f>
        <v>21</v>
      </c>
      <c r="K30" s="8">
        <f t="shared" si="1"/>
        <v>-0.21328224776500637</v>
      </c>
    </row>
    <row r="31" spans="1:11" ht="15" customHeight="1" x14ac:dyDescent="0.2">
      <c r="A31" s="30">
        <f t="shared" si="2"/>
        <v>24</v>
      </c>
      <c r="B31" s="26" t="s">
        <v>18</v>
      </c>
      <c r="C31" s="11">
        <v>96</v>
      </c>
      <c r="D31" s="19">
        <f>RANK(C31,$C$8:$C$57)</f>
        <v>24</v>
      </c>
      <c r="E31" s="11">
        <v>274</v>
      </c>
      <c r="F31" s="10">
        <f>RANK(E31,$E$8:$E$57)</f>
        <v>17</v>
      </c>
      <c r="G31" s="13">
        <f t="shared" si="0"/>
        <v>-0.64963503649635035</v>
      </c>
      <c r="H31" s="17">
        <v>523</v>
      </c>
      <c r="I31" s="32">
        <v>891</v>
      </c>
      <c r="J31" s="10">
        <f>RANK(I31,$I$8:$I$57)</f>
        <v>20</v>
      </c>
      <c r="K31" s="8">
        <f t="shared" si="1"/>
        <v>-0.41301907968574636</v>
      </c>
    </row>
    <row r="32" spans="1:11" ht="15" customHeight="1" x14ac:dyDescent="0.2">
      <c r="A32" s="30">
        <f t="shared" si="2"/>
        <v>25</v>
      </c>
      <c r="B32" s="26" t="s">
        <v>35</v>
      </c>
      <c r="C32" s="11">
        <v>70</v>
      </c>
      <c r="D32" s="19">
        <f>RANK(C32,$C$8:$C$57)</f>
        <v>25</v>
      </c>
      <c r="E32" s="11">
        <v>63</v>
      </c>
      <c r="F32" s="10">
        <f>RANK(E32,$E$8:$E$57)</f>
        <v>25</v>
      </c>
      <c r="G32" s="13">
        <f t="shared" si="0"/>
        <v>0.1111111111111111</v>
      </c>
      <c r="H32" s="17">
        <v>488</v>
      </c>
      <c r="I32" s="32">
        <v>248</v>
      </c>
      <c r="J32" s="10">
        <f>RANK(I32,$I$8:$I$57)</f>
        <v>25</v>
      </c>
      <c r="K32" s="8">
        <f t="shared" si="1"/>
        <v>0.967741935483871</v>
      </c>
    </row>
    <row r="33" spans="1:11" ht="15" customHeight="1" x14ac:dyDescent="0.2">
      <c r="A33" s="30">
        <f t="shared" si="2"/>
        <v>26</v>
      </c>
      <c r="B33" s="26" t="s">
        <v>28</v>
      </c>
      <c r="C33" s="11">
        <v>64</v>
      </c>
      <c r="D33" s="19">
        <f>RANK(C33,$C$8:$C$57)</f>
        <v>26</v>
      </c>
      <c r="E33" s="11">
        <v>69</v>
      </c>
      <c r="F33" s="10">
        <f>RANK(E33,$E$8:$E$57)</f>
        <v>24</v>
      </c>
      <c r="G33" s="13">
        <f t="shared" si="0"/>
        <v>-7.2463768115942032E-2</v>
      </c>
      <c r="H33" s="17">
        <v>296</v>
      </c>
      <c r="I33" s="32">
        <v>316</v>
      </c>
      <c r="J33" s="10">
        <f>RANK(I33,$I$8:$I$57)</f>
        <v>24</v>
      </c>
      <c r="K33" s="8">
        <f t="shared" si="1"/>
        <v>-6.3291139240506333E-2</v>
      </c>
    </row>
    <row r="34" spans="1:11" ht="15" customHeight="1" x14ac:dyDescent="0.2">
      <c r="A34" s="30">
        <f t="shared" si="2"/>
        <v>27</v>
      </c>
      <c r="B34" s="26" t="s">
        <v>26</v>
      </c>
      <c r="C34" s="11">
        <v>43</v>
      </c>
      <c r="D34" s="19">
        <f>RANK(C34,$C$8:$C$57)</f>
        <v>27</v>
      </c>
      <c r="E34" s="11">
        <v>15</v>
      </c>
      <c r="F34" s="10">
        <f>RANK(E34,$E$8:$E$57)</f>
        <v>29</v>
      </c>
      <c r="G34" s="13">
        <f t="shared" si="0"/>
        <v>1.8666666666666667</v>
      </c>
      <c r="H34" s="17">
        <v>211</v>
      </c>
      <c r="I34" s="32">
        <v>19</v>
      </c>
      <c r="J34" s="10">
        <f>RANK(I34,$I$8:$I$57)</f>
        <v>35</v>
      </c>
      <c r="K34" s="8">
        <f t="shared" si="1"/>
        <v>10.105263157894736</v>
      </c>
    </row>
    <row r="35" spans="1:11" ht="15" customHeight="1" x14ac:dyDescent="0.2">
      <c r="A35" s="30">
        <f t="shared" si="2"/>
        <v>28</v>
      </c>
      <c r="B35" s="26" t="s">
        <v>23</v>
      </c>
      <c r="C35" s="11">
        <v>39</v>
      </c>
      <c r="D35" s="19">
        <f>RANK(C35,$C$8:$C$57)</f>
        <v>28</v>
      </c>
      <c r="E35" s="11">
        <v>21</v>
      </c>
      <c r="F35" s="10">
        <f>RANK(E35,$E$8:$E$57)</f>
        <v>27</v>
      </c>
      <c r="G35" s="13">
        <f t="shared" si="0"/>
        <v>0.8571428571428571</v>
      </c>
      <c r="H35" s="17">
        <v>153</v>
      </c>
      <c r="I35" s="32">
        <v>78</v>
      </c>
      <c r="J35" s="10">
        <f>RANK(I35,$I$8:$I$57)</f>
        <v>29</v>
      </c>
      <c r="K35" s="8">
        <f t="shared" si="1"/>
        <v>0.96153846153846156</v>
      </c>
    </row>
    <row r="36" spans="1:11" ht="15" customHeight="1" x14ac:dyDescent="0.2">
      <c r="A36" s="30">
        <f t="shared" si="2"/>
        <v>29</v>
      </c>
      <c r="B36" s="26" t="s">
        <v>24</v>
      </c>
      <c r="C36" s="11">
        <v>25</v>
      </c>
      <c r="D36" s="19">
        <f>RANK(C36,$C$8:$C$57)</f>
        <v>30</v>
      </c>
      <c r="E36" s="11">
        <v>15</v>
      </c>
      <c r="F36" s="10">
        <f>RANK(E36,$E$8:$E$57)</f>
        <v>29</v>
      </c>
      <c r="G36" s="13">
        <f t="shared" si="0"/>
        <v>0.66666666666666663</v>
      </c>
      <c r="H36" s="17">
        <v>137</v>
      </c>
      <c r="I36" s="32">
        <v>216</v>
      </c>
      <c r="J36" s="10">
        <f>RANK(I36,$I$8:$I$57)</f>
        <v>26</v>
      </c>
      <c r="K36" s="8">
        <f t="shared" si="1"/>
        <v>-0.36574074074074076</v>
      </c>
    </row>
    <row r="37" spans="1:11" ht="15" customHeight="1" x14ac:dyDescent="0.2">
      <c r="A37" s="30">
        <f t="shared" si="2"/>
        <v>30</v>
      </c>
      <c r="B37" s="26" t="s">
        <v>27</v>
      </c>
      <c r="C37" s="11">
        <v>26</v>
      </c>
      <c r="D37" s="19">
        <f>RANK(C37,$C$8:$C$57)</f>
        <v>29</v>
      </c>
      <c r="E37" s="11">
        <v>48</v>
      </c>
      <c r="F37" s="10">
        <f>RANK(E37,$E$8:$E$57)</f>
        <v>26</v>
      </c>
      <c r="G37" s="13">
        <f t="shared" si="0"/>
        <v>-0.45833333333333331</v>
      </c>
      <c r="H37" s="17">
        <v>110</v>
      </c>
      <c r="I37" s="32">
        <v>109</v>
      </c>
      <c r="J37" s="10">
        <f>RANK(I37,$I$8:$I$57)</f>
        <v>27</v>
      </c>
      <c r="K37" s="8">
        <f t="shared" si="1"/>
        <v>9.1743119266055051E-3</v>
      </c>
    </row>
    <row r="38" spans="1:11" ht="15" customHeight="1" x14ac:dyDescent="0.2">
      <c r="A38" s="30">
        <f t="shared" si="2"/>
        <v>31</v>
      </c>
      <c r="B38" s="26" t="s">
        <v>30</v>
      </c>
      <c r="C38" s="11">
        <v>17</v>
      </c>
      <c r="D38" s="19">
        <f>RANK(C38,$C$8:$C$57)</f>
        <v>31</v>
      </c>
      <c r="E38" s="11">
        <v>21</v>
      </c>
      <c r="F38" s="10">
        <f>RANK(E38,$E$8:$E$57)</f>
        <v>27</v>
      </c>
      <c r="G38" s="13">
        <f t="shared" si="0"/>
        <v>-0.19047619047619047</v>
      </c>
      <c r="H38" s="17">
        <v>103</v>
      </c>
      <c r="I38" s="32">
        <v>95</v>
      </c>
      <c r="J38" s="10">
        <f>RANK(I38,$I$8:$I$57)</f>
        <v>28</v>
      </c>
      <c r="K38" s="8">
        <f t="shared" si="1"/>
        <v>8.4210526315789472E-2</v>
      </c>
    </row>
    <row r="39" spans="1:11" ht="15" customHeight="1" x14ac:dyDescent="0.2">
      <c r="A39" s="30">
        <f t="shared" si="2"/>
        <v>32</v>
      </c>
      <c r="B39" s="26" t="s">
        <v>32</v>
      </c>
      <c r="C39" s="11">
        <v>8</v>
      </c>
      <c r="D39" s="19">
        <f>RANK(C39,$C$8:$C$57)</f>
        <v>34</v>
      </c>
      <c r="E39" s="11">
        <v>5</v>
      </c>
      <c r="F39" s="10">
        <f>RANK(E39,$E$8:$E$57)</f>
        <v>33</v>
      </c>
      <c r="G39" s="13">
        <f t="shared" si="0"/>
        <v>0.6</v>
      </c>
      <c r="H39" s="17">
        <v>43</v>
      </c>
      <c r="I39" s="32">
        <v>53</v>
      </c>
      <c r="J39" s="10">
        <f>RANK(I39,$I$8:$I$57)</f>
        <v>30</v>
      </c>
      <c r="K39" s="8">
        <f t="shared" si="1"/>
        <v>-0.18867924528301888</v>
      </c>
    </row>
    <row r="40" spans="1:11" ht="15" customHeight="1" x14ac:dyDescent="0.2">
      <c r="A40" s="30">
        <f t="shared" si="2"/>
        <v>33</v>
      </c>
      <c r="B40" s="26" t="s">
        <v>21</v>
      </c>
      <c r="C40" s="11">
        <v>7</v>
      </c>
      <c r="D40" s="19">
        <f>RANK(C40,$C$8:$C$57)</f>
        <v>35</v>
      </c>
      <c r="E40" s="11">
        <v>11</v>
      </c>
      <c r="F40" s="10">
        <f>RANK(E40,$E$8:$E$57)</f>
        <v>31</v>
      </c>
      <c r="G40" s="13">
        <f t="shared" ref="G40:G49" si="3">IF(ISERROR((C40-E40)/E40), IF(E40=0,IF(C40&gt;0,1,IF(C40=0,0,((C40-E40)/E40)))),(C40-E40)/E40)</f>
        <v>-0.36363636363636365</v>
      </c>
      <c r="H40" s="17">
        <v>40</v>
      </c>
      <c r="I40" s="32">
        <v>26</v>
      </c>
      <c r="J40" s="10">
        <f>RANK(I40,$I$8:$I$57)</f>
        <v>32</v>
      </c>
      <c r="K40" s="8">
        <f t="shared" ref="K40:K49" si="4">IF(ISERROR((H40-I40)/I40), IF(I40=0,IF(H40&gt;0,1,IF(H40=0,0,((H40-I40)/I40)))),(H40-I40)/I40)</f>
        <v>0.53846153846153844</v>
      </c>
    </row>
    <row r="41" spans="1:11" ht="15" customHeight="1" x14ac:dyDescent="0.2">
      <c r="A41" s="30">
        <f t="shared" si="2"/>
        <v>34</v>
      </c>
      <c r="B41" s="26" t="s">
        <v>50</v>
      </c>
      <c r="C41" s="11">
        <v>13</v>
      </c>
      <c r="D41" s="19">
        <f>RANK(C41,$C$8:$C$57)</f>
        <v>33</v>
      </c>
      <c r="E41" s="11">
        <v>4</v>
      </c>
      <c r="F41" s="10">
        <f>RANK(E41,$E$8:$E$57)</f>
        <v>34</v>
      </c>
      <c r="G41" s="13">
        <f t="shared" si="3"/>
        <v>2.25</v>
      </c>
      <c r="H41" s="17">
        <v>38</v>
      </c>
      <c r="I41" s="32">
        <v>4</v>
      </c>
      <c r="J41" s="10">
        <f>RANK(I41,$I$8:$I$57)</f>
        <v>36</v>
      </c>
      <c r="K41" s="8">
        <f t="shared" si="4"/>
        <v>8.5</v>
      </c>
    </row>
    <row r="42" spans="1:11" ht="15" customHeight="1" x14ac:dyDescent="0.2">
      <c r="A42" s="30">
        <f t="shared" si="2"/>
        <v>35</v>
      </c>
      <c r="B42" s="26" t="s">
        <v>29</v>
      </c>
      <c r="C42" s="11">
        <v>0</v>
      </c>
      <c r="D42" s="19">
        <f>RANK(C42,$C$8:$C$57)</f>
        <v>41</v>
      </c>
      <c r="E42" s="11">
        <v>11</v>
      </c>
      <c r="F42" s="10">
        <f>RANK(E42,$E$8:$E$57)</f>
        <v>31</v>
      </c>
      <c r="G42" s="13">
        <f t="shared" si="3"/>
        <v>-1</v>
      </c>
      <c r="H42" s="17">
        <v>20</v>
      </c>
      <c r="I42" s="32">
        <v>45</v>
      </c>
      <c r="J42" s="10">
        <f>RANK(I42,$I$8:$I$57)</f>
        <v>31</v>
      </c>
      <c r="K42" s="8">
        <f t="shared" si="4"/>
        <v>-0.55555555555555558</v>
      </c>
    </row>
    <row r="43" spans="1:11" ht="15" customHeight="1" x14ac:dyDescent="0.2">
      <c r="A43" s="30">
        <f t="shared" si="2"/>
        <v>36</v>
      </c>
      <c r="B43" s="26" t="s">
        <v>54</v>
      </c>
      <c r="C43" s="11">
        <v>15</v>
      </c>
      <c r="D43" s="19">
        <f>RANK(C43,$C$8:$C$57)</f>
        <v>32</v>
      </c>
      <c r="E43" s="11">
        <v>0</v>
      </c>
      <c r="F43" s="10">
        <f>RANK(E43,$E$8:$E$57)</f>
        <v>38</v>
      </c>
      <c r="G43" s="13">
        <f t="shared" si="3"/>
        <v>1</v>
      </c>
      <c r="H43" s="17">
        <v>17</v>
      </c>
      <c r="I43" s="32">
        <v>0</v>
      </c>
      <c r="J43" s="10">
        <f>RANK(I43,$I$8:$I$57)</f>
        <v>44</v>
      </c>
      <c r="K43" s="8">
        <f t="shared" si="4"/>
        <v>1</v>
      </c>
    </row>
    <row r="44" spans="1:11" ht="15" customHeight="1" x14ac:dyDescent="0.2">
      <c r="A44" s="30">
        <f t="shared" si="2"/>
        <v>37</v>
      </c>
      <c r="B44" s="26" t="s">
        <v>31</v>
      </c>
      <c r="C44" s="11">
        <v>3</v>
      </c>
      <c r="D44" s="19">
        <f>RANK(C44,$C$8:$C$57)</f>
        <v>36</v>
      </c>
      <c r="E44" s="11">
        <v>2</v>
      </c>
      <c r="F44" s="10">
        <f>RANK(E44,$E$8:$E$57)</f>
        <v>36</v>
      </c>
      <c r="G44" s="13">
        <f t="shared" si="3"/>
        <v>0.5</v>
      </c>
      <c r="H44" s="17">
        <v>17</v>
      </c>
      <c r="I44" s="32">
        <v>25</v>
      </c>
      <c r="J44" s="10">
        <f>RANK(I44,$I$8:$I$57)</f>
        <v>33</v>
      </c>
      <c r="K44" s="8">
        <f t="shared" si="4"/>
        <v>-0.32</v>
      </c>
    </row>
    <row r="45" spans="1:11" ht="15" customHeight="1" x14ac:dyDescent="0.2">
      <c r="A45" s="30">
        <f t="shared" si="2"/>
        <v>38</v>
      </c>
      <c r="B45" s="26" t="s">
        <v>43</v>
      </c>
      <c r="C45" s="11">
        <v>0</v>
      </c>
      <c r="D45" s="19">
        <f>RANK(C45,$C$8:$C$57)</f>
        <v>41</v>
      </c>
      <c r="E45" s="11">
        <v>0</v>
      </c>
      <c r="F45" s="10">
        <f>RANK(E45,$E$8:$E$57)</f>
        <v>38</v>
      </c>
      <c r="G45" s="13">
        <f t="shared" si="3"/>
        <v>0</v>
      </c>
      <c r="H45" s="17">
        <v>11</v>
      </c>
      <c r="I45" s="32">
        <v>0</v>
      </c>
      <c r="J45" s="10">
        <f>RANK(I45,$I$8:$I$57)</f>
        <v>44</v>
      </c>
      <c r="K45" s="8">
        <f t="shared" si="4"/>
        <v>1</v>
      </c>
    </row>
    <row r="46" spans="1:11" ht="15" customHeight="1" x14ac:dyDescent="0.2">
      <c r="A46" s="30">
        <f t="shared" si="2"/>
        <v>39</v>
      </c>
      <c r="B46" s="26" t="s">
        <v>38</v>
      </c>
      <c r="C46" s="11">
        <v>2</v>
      </c>
      <c r="D46" s="19">
        <f t="shared" ref="D46:D57" si="5">RANK(C46,$C$8:$C$57)</f>
        <v>37</v>
      </c>
      <c r="E46" s="11">
        <v>4</v>
      </c>
      <c r="F46" s="10">
        <f t="shared" ref="F46:F57" si="6">RANK(E46,$E$8:$E$57)</f>
        <v>34</v>
      </c>
      <c r="G46" s="13">
        <f t="shared" si="3"/>
        <v>-0.5</v>
      </c>
      <c r="H46" s="17">
        <v>8</v>
      </c>
      <c r="I46" s="32">
        <v>21</v>
      </c>
      <c r="J46" s="10">
        <f t="shared" ref="J46:J57" si="7">RANK(I46,$I$8:$I$57)</f>
        <v>34</v>
      </c>
      <c r="K46" s="8">
        <f t="shared" si="4"/>
        <v>-0.61904761904761907</v>
      </c>
    </row>
    <row r="47" spans="1:11" ht="15" customHeight="1" x14ac:dyDescent="0.2">
      <c r="A47" s="30">
        <f t="shared" si="2"/>
        <v>40</v>
      </c>
      <c r="B47" s="26" t="s">
        <v>51</v>
      </c>
      <c r="C47" s="11">
        <v>0</v>
      </c>
      <c r="D47" s="19">
        <f t="shared" si="5"/>
        <v>41</v>
      </c>
      <c r="E47" s="11">
        <v>0</v>
      </c>
      <c r="F47" s="10">
        <f t="shared" si="6"/>
        <v>38</v>
      </c>
      <c r="G47" s="13">
        <f t="shared" si="3"/>
        <v>0</v>
      </c>
      <c r="H47" s="17">
        <v>6</v>
      </c>
      <c r="I47" s="32">
        <v>0</v>
      </c>
      <c r="J47" s="10">
        <f t="shared" si="7"/>
        <v>44</v>
      </c>
      <c r="K47" s="8">
        <f t="shared" si="4"/>
        <v>1</v>
      </c>
    </row>
    <row r="48" spans="1:11" ht="15" customHeight="1" x14ac:dyDescent="0.2">
      <c r="A48" s="30">
        <f t="shared" si="2"/>
        <v>41</v>
      </c>
      <c r="B48" s="26" t="s">
        <v>47</v>
      </c>
      <c r="C48" s="11">
        <v>0</v>
      </c>
      <c r="D48" s="19">
        <f t="shared" si="5"/>
        <v>41</v>
      </c>
      <c r="E48" s="11">
        <v>0</v>
      </c>
      <c r="F48" s="10">
        <f t="shared" si="6"/>
        <v>38</v>
      </c>
      <c r="G48" s="13">
        <f t="shared" si="3"/>
        <v>0</v>
      </c>
      <c r="H48" s="17">
        <v>5</v>
      </c>
      <c r="I48" s="32">
        <v>2</v>
      </c>
      <c r="J48" s="10">
        <f t="shared" si="7"/>
        <v>37</v>
      </c>
      <c r="K48" s="8">
        <f t="shared" si="4"/>
        <v>1.5</v>
      </c>
    </row>
    <row r="49" spans="1:11" ht="15" customHeight="1" x14ac:dyDescent="0.2">
      <c r="A49" s="30">
        <f t="shared" si="2"/>
        <v>42</v>
      </c>
      <c r="B49" s="26" t="s">
        <v>46</v>
      </c>
      <c r="C49" s="11">
        <v>1</v>
      </c>
      <c r="D49" s="19">
        <f t="shared" si="5"/>
        <v>39</v>
      </c>
      <c r="E49" s="11">
        <v>0</v>
      </c>
      <c r="F49" s="10">
        <f t="shared" si="6"/>
        <v>38</v>
      </c>
      <c r="G49" s="13">
        <f t="shared" si="3"/>
        <v>1</v>
      </c>
      <c r="H49" s="17">
        <v>4</v>
      </c>
      <c r="I49" s="32">
        <v>0</v>
      </c>
      <c r="J49" s="10">
        <f t="shared" si="7"/>
        <v>44</v>
      </c>
      <c r="K49" s="8">
        <f t="shared" si="4"/>
        <v>1</v>
      </c>
    </row>
    <row r="50" spans="1:11" ht="15" customHeight="1" x14ac:dyDescent="0.2">
      <c r="A50" s="30">
        <f t="shared" si="2"/>
        <v>43</v>
      </c>
      <c r="B50" s="26" t="s">
        <v>49</v>
      </c>
      <c r="C50" s="11">
        <v>2</v>
      </c>
      <c r="D50" s="19">
        <f t="shared" si="5"/>
        <v>37</v>
      </c>
      <c r="E50" s="11">
        <v>0</v>
      </c>
      <c r="F50" s="10">
        <f t="shared" si="6"/>
        <v>38</v>
      </c>
      <c r="G50" s="13">
        <f t="shared" ref="G50:G51" si="8">IF(ISERROR((C50-E50)/E50), IF(E50=0,IF(C50&gt;0,1,IF(C50=0,0,((C50-E50)/E50)))),(C50-E50)/E50)</f>
        <v>1</v>
      </c>
      <c r="H50" s="17">
        <v>2</v>
      </c>
      <c r="I50" s="32">
        <v>2</v>
      </c>
      <c r="J50" s="10">
        <f t="shared" si="7"/>
        <v>37</v>
      </c>
      <c r="K50" s="8">
        <f t="shared" ref="K50:K51" si="9">IF(ISERROR((H50-I50)/I50), IF(I50=0,IF(H50&gt;0,1,IF(H50=0,0,((H50-I50)/I50)))),(H50-I50)/I50)</f>
        <v>0</v>
      </c>
    </row>
    <row r="51" spans="1:11" ht="15" customHeight="1" x14ac:dyDescent="0.2">
      <c r="A51" s="30">
        <f t="shared" si="2"/>
        <v>44</v>
      </c>
      <c r="B51" s="26" t="s">
        <v>60</v>
      </c>
      <c r="C51" s="11">
        <v>1</v>
      </c>
      <c r="D51" s="19">
        <f t="shared" si="5"/>
        <v>39</v>
      </c>
      <c r="E51" s="11">
        <v>0</v>
      </c>
      <c r="F51" s="10">
        <f t="shared" si="6"/>
        <v>38</v>
      </c>
      <c r="G51" s="13">
        <f t="shared" si="8"/>
        <v>1</v>
      </c>
      <c r="H51" s="17">
        <v>1</v>
      </c>
      <c r="I51" s="32">
        <v>0</v>
      </c>
      <c r="J51" s="10">
        <f t="shared" si="7"/>
        <v>44</v>
      </c>
      <c r="K51" s="8">
        <f t="shared" si="9"/>
        <v>1</v>
      </c>
    </row>
    <row r="52" spans="1:11" ht="15" customHeight="1" x14ac:dyDescent="0.2">
      <c r="A52" s="30">
        <f t="shared" si="2"/>
        <v>45</v>
      </c>
      <c r="B52" s="26" t="s">
        <v>45</v>
      </c>
      <c r="C52" s="11">
        <v>0</v>
      </c>
      <c r="D52" s="19">
        <f t="shared" si="5"/>
        <v>41</v>
      </c>
      <c r="E52" s="11">
        <v>0</v>
      </c>
      <c r="F52" s="10">
        <f t="shared" si="6"/>
        <v>38</v>
      </c>
      <c r="G52" s="13">
        <f t="shared" ref="G52:G56" si="10">IF(ISERROR((C52-E52)/E52), IF(E52=0,IF(C52&gt;0,1,IF(C52=0,0,((C52-E52)/E52)))),(C52-E52)/E52)</f>
        <v>0</v>
      </c>
      <c r="H52" s="17">
        <v>1</v>
      </c>
      <c r="I52" s="32">
        <v>0</v>
      </c>
      <c r="J52" s="10">
        <f t="shared" si="7"/>
        <v>44</v>
      </c>
      <c r="K52" s="8">
        <f t="shared" ref="K52:K56" si="11">IF(ISERROR((H52-I52)/I52), IF(I52=0,IF(H52&gt;0,1,IF(H52=0,0,((H52-I52)/I52)))),(H52-I52)/I52)</f>
        <v>1</v>
      </c>
    </row>
    <row r="53" spans="1:11" ht="15" customHeight="1" x14ac:dyDescent="0.2">
      <c r="A53" s="30">
        <f t="shared" si="2"/>
        <v>46</v>
      </c>
      <c r="B53" s="26" t="s">
        <v>52</v>
      </c>
      <c r="C53" s="11">
        <v>0</v>
      </c>
      <c r="D53" s="19">
        <f t="shared" si="5"/>
        <v>41</v>
      </c>
      <c r="E53" s="11">
        <v>0</v>
      </c>
      <c r="F53" s="10">
        <f t="shared" si="6"/>
        <v>38</v>
      </c>
      <c r="G53" s="13">
        <f t="shared" si="10"/>
        <v>0</v>
      </c>
      <c r="H53" s="17">
        <v>0</v>
      </c>
      <c r="I53" s="32">
        <v>1</v>
      </c>
      <c r="J53" s="10">
        <f t="shared" si="7"/>
        <v>39</v>
      </c>
      <c r="K53" s="8">
        <f t="shared" si="11"/>
        <v>-1</v>
      </c>
    </row>
    <row r="54" spans="1:11" ht="15" customHeight="1" x14ac:dyDescent="0.2">
      <c r="A54" s="30">
        <f t="shared" si="2"/>
        <v>47</v>
      </c>
      <c r="B54" s="26" t="s">
        <v>41</v>
      </c>
      <c r="C54" s="11">
        <v>0</v>
      </c>
      <c r="D54" s="19">
        <f t="shared" si="5"/>
        <v>41</v>
      </c>
      <c r="E54" s="11">
        <v>0</v>
      </c>
      <c r="F54" s="10">
        <f t="shared" si="6"/>
        <v>38</v>
      </c>
      <c r="G54" s="13">
        <f t="shared" si="10"/>
        <v>0</v>
      </c>
      <c r="H54" s="17">
        <v>0</v>
      </c>
      <c r="I54" s="32">
        <v>1</v>
      </c>
      <c r="J54" s="10">
        <f t="shared" si="7"/>
        <v>39</v>
      </c>
      <c r="K54" s="8">
        <f t="shared" si="11"/>
        <v>-1</v>
      </c>
    </row>
    <row r="55" spans="1:11" ht="15" customHeight="1" x14ac:dyDescent="0.2">
      <c r="A55" s="30">
        <f t="shared" si="2"/>
        <v>48</v>
      </c>
      <c r="B55" s="26" t="s">
        <v>61</v>
      </c>
      <c r="C55" s="11">
        <v>0</v>
      </c>
      <c r="D55" s="19">
        <f t="shared" si="5"/>
        <v>41</v>
      </c>
      <c r="E55" s="11">
        <v>1</v>
      </c>
      <c r="F55" s="10">
        <f t="shared" si="6"/>
        <v>37</v>
      </c>
      <c r="G55" s="13">
        <f t="shared" ref="G55" si="12">IF(ISERROR((C55-E55)/E55), IF(E55=0,IF(C55&gt;0,1,IF(C55=0,0,((C55-E55)/E55)))),(C55-E55)/E55)</f>
        <v>-1</v>
      </c>
      <c r="H55" s="17">
        <v>0</v>
      </c>
      <c r="I55" s="32">
        <v>1</v>
      </c>
      <c r="J55" s="10">
        <f t="shared" si="7"/>
        <v>39</v>
      </c>
      <c r="K55" s="8">
        <f t="shared" si="11"/>
        <v>-1</v>
      </c>
    </row>
    <row r="56" spans="1:11" ht="15" customHeight="1" x14ac:dyDescent="0.2">
      <c r="A56" s="30">
        <f t="shared" si="2"/>
        <v>49</v>
      </c>
      <c r="B56" s="26" t="s">
        <v>53</v>
      </c>
      <c r="C56" s="11">
        <v>0</v>
      </c>
      <c r="D56" s="19">
        <f t="shared" si="5"/>
        <v>41</v>
      </c>
      <c r="E56" s="11">
        <v>0</v>
      </c>
      <c r="F56" s="10">
        <f t="shared" si="6"/>
        <v>38</v>
      </c>
      <c r="G56" s="13">
        <f t="shared" si="10"/>
        <v>0</v>
      </c>
      <c r="H56" s="17">
        <v>0</v>
      </c>
      <c r="I56" s="32">
        <v>1</v>
      </c>
      <c r="J56" s="10">
        <f t="shared" si="7"/>
        <v>39</v>
      </c>
      <c r="K56" s="8">
        <f t="shared" si="11"/>
        <v>-1</v>
      </c>
    </row>
    <row r="57" spans="1:11" ht="15" customHeight="1" thickBot="1" x14ac:dyDescent="0.25">
      <c r="A57" s="41">
        <f t="shared" si="2"/>
        <v>50</v>
      </c>
      <c r="B57" s="33" t="s">
        <v>48</v>
      </c>
      <c r="C57" s="34">
        <v>0</v>
      </c>
      <c r="D57" s="35">
        <f t="shared" si="5"/>
        <v>41</v>
      </c>
      <c r="E57" s="36">
        <v>0</v>
      </c>
      <c r="F57" s="37">
        <f t="shared" si="6"/>
        <v>38</v>
      </c>
      <c r="G57" s="38">
        <f t="shared" ref="G57" si="13">IF(ISERROR((C57-E57)/E57), IF(E57=0,IF(C57&gt;0,1,IF(C57=0,0,((C57-E57)/E57)))),(C57-E57)/E57)</f>
        <v>0</v>
      </c>
      <c r="H57" s="39">
        <v>0</v>
      </c>
      <c r="I57" s="42">
        <v>1</v>
      </c>
      <c r="J57" s="37">
        <f t="shared" si="7"/>
        <v>39</v>
      </c>
      <c r="K57" s="40">
        <f t="shared" ref="K57" si="14">IF(ISERROR((H57-I57)/I57), IF(I57=0,IF(H57&gt;0,1,IF(H57=0,0,((H57-I57)/I57)))),(H57-I57)/I57)</f>
        <v>-1</v>
      </c>
    </row>
  </sheetData>
  <sortState xmlns:xlrd2="http://schemas.microsoft.com/office/spreadsheetml/2017/richdata2" ref="A8:K57">
    <sortCondition descending="1" ref="H8:H57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7 K8:K57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5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G8:G56</xm:sqref>
        </x14:conditionalFormatting>
        <x14:conditionalFormatting xmlns:xm="http://schemas.microsoft.com/office/excel/2006/main">
          <x14:cfRule type="iconSet" priority="126" id="{CA074588-2ADC-4BEF-95C7-7EFFC36AE62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G57</xm:sqref>
        </x14:conditionalFormatting>
        <x14:conditionalFormatting xmlns:xm="http://schemas.microsoft.com/office/excel/2006/main">
          <x14:cfRule type="iconSet" priority="151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K8:K56</xm:sqref>
        </x14:conditionalFormatting>
        <x14:conditionalFormatting xmlns:xm="http://schemas.microsoft.com/office/excel/2006/main">
          <x14:cfRule type="iconSet" priority="127" id="{C258B821-32E7-4636-A02D-0315ED3D0BA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D2423_May24</vt:lpstr>
      <vt:lpstr>D2423_May24!Print_Area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SEAA Statistics</cp:lastModifiedBy>
  <cp:lastPrinted>2024-04-14T07:41:04Z</cp:lastPrinted>
  <dcterms:created xsi:type="dcterms:W3CDTF">2014-06-13T11:16:12Z</dcterms:created>
  <dcterms:modified xsi:type="dcterms:W3CDTF">2024-06-16T08:13:28Z</dcterms:modified>
</cp:coreProperties>
</file>