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virgr-my.sharepoint.com/personal/statistics_seaa_gr/Documents/Monthly Delivery/Comparison/2024/"/>
    </mc:Choice>
  </mc:AlternateContent>
  <xr:revisionPtr revIDLastSave="681" documentId="8_{19916894-35C8-48AC-8682-A4B251C6F20F}" xr6:coauthVersionLast="47" xr6:coauthVersionMax="47" xr10:uidLastSave="{242CAA5E-1639-4685-83C0-80A0D30254AD}"/>
  <bookViews>
    <workbookView xWindow="-120" yWindow="-120" windowWidth="29040" windowHeight="15840" xr2:uid="{00000000-000D-0000-FFFF-FFFF00000000}"/>
  </bookViews>
  <sheets>
    <sheet name="D2423_April24" sheetId="1" r:id="rId1"/>
  </sheets>
  <definedNames>
    <definedName name="_xlnm.Print_Area" localSheetId="0">D2423_April24!$A$1:$K$55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1" l="1"/>
  <c r="J53" i="1"/>
  <c r="D53" i="1"/>
  <c r="F53" i="1"/>
  <c r="G53" i="1"/>
  <c r="A52" i="1"/>
  <c r="A53" i="1" s="1"/>
  <c r="A54" i="1" s="1"/>
  <c r="A55" i="1" s="1"/>
  <c r="K46" i="1"/>
  <c r="K47" i="1"/>
  <c r="K48" i="1"/>
  <c r="K49" i="1"/>
  <c r="J46" i="1"/>
  <c r="J47" i="1"/>
  <c r="J48" i="1"/>
  <c r="J49" i="1"/>
  <c r="G46" i="1"/>
  <c r="G47" i="1"/>
  <c r="G48" i="1"/>
  <c r="G49" i="1"/>
  <c r="F46" i="1"/>
  <c r="F47" i="1"/>
  <c r="F48" i="1"/>
  <c r="F49" i="1"/>
  <c r="D46" i="1"/>
  <c r="D47" i="1"/>
  <c r="D48" i="1"/>
  <c r="D49" i="1"/>
  <c r="D50" i="1"/>
  <c r="F50" i="1"/>
  <c r="G50" i="1"/>
  <c r="J50" i="1"/>
  <c r="K50" i="1"/>
  <c r="D51" i="1"/>
  <c r="F51" i="1"/>
  <c r="G51" i="1"/>
  <c r="J51" i="1"/>
  <c r="K51" i="1"/>
  <c r="D52" i="1"/>
  <c r="F52" i="1"/>
  <c r="G52" i="1"/>
  <c r="J52" i="1"/>
  <c r="K52" i="1"/>
  <c r="D54" i="1"/>
  <c r="F54" i="1"/>
  <c r="G54" i="1"/>
  <c r="J54" i="1"/>
  <c r="K54" i="1"/>
  <c r="J55" i="1" l="1"/>
  <c r="K55" i="1"/>
  <c r="F55" i="1"/>
  <c r="G55" i="1"/>
  <c r="D55" i="1"/>
  <c r="I7" i="1" l="1"/>
  <c r="H7" i="1"/>
  <c r="K43" i="1"/>
  <c r="J43" i="1"/>
  <c r="G43" i="1" l="1"/>
  <c r="F43" i="1"/>
  <c r="E7" i="1"/>
  <c r="D43" i="1"/>
  <c r="C7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4" i="1"/>
  <c r="D45" i="1"/>
  <c r="D10" i="1"/>
  <c r="D11" i="1"/>
  <c r="D12" i="1"/>
  <c r="D13" i="1"/>
  <c r="D9" i="1"/>
  <c r="D8" i="1"/>
  <c r="K28" i="1"/>
  <c r="J28" i="1"/>
  <c r="G28" i="1"/>
  <c r="F28" i="1"/>
  <c r="G8" i="1"/>
  <c r="K13" i="1" l="1"/>
  <c r="J13" i="1"/>
  <c r="G13" i="1"/>
  <c r="F13" i="1"/>
  <c r="J10" i="1" l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9" i="1"/>
  <c r="J8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9" i="1"/>
  <c r="F8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9" i="1"/>
  <c r="K34" i="1" l="1"/>
  <c r="K45" i="1"/>
  <c r="K30" i="1" l="1"/>
  <c r="K44" i="1"/>
  <c r="K10" i="1" l="1"/>
  <c r="K8" i="1"/>
  <c r="K12" i="1"/>
  <c r="K22" i="1"/>
  <c r="K14" i="1"/>
  <c r="K11" i="1"/>
  <c r="K23" i="1"/>
  <c r="K19" i="1"/>
  <c r="K20" i="1"/>
  <c r="K26" i="1"/>
  <c r="K29" i="1"/>
  <c r="K15" i="1"/>
  <c r="K17" i="1"/>
  <c r="K16" i="1"/>
  <c r="K32" i="1"/>
  <c r="K25" i="1"/>
  <c r="K24" i="1"/>
  <c r="K18" i="1"/>
  <c r="K21" i="1"/>
  <c r="K27" i="1"/>
  <c r="K35" i="1"/>
  <c r="K31" i="1"/>
  <c r="K36" i="1"/>
  <c r="K33" i="1"/>
  <c r="K39" i="1"/>
  <c r="K37" i="1"/>
  <c r="K41" i="1"/>
  <c r="K40" i="1"/>
  <c r="K38" i="1"/>
  <c r="K42" i="1"/>
  <c r="K7" i="1" l="1"/>
  <c r="G7" i="1" l="1"/>
  <c r="K9" i="1" l="1"/>
  <c r="K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<sst xmlns="http://schemas.openxmlformats.org/spreadsheetml/2006/main" count="60" uniqueCount="60">
  <si>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</si>
  <si>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</si>
  <si>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</si>
  <si>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</si>
  <si>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</si>
  <si>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</si>
  <si>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</si>
  <si>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</si>
  <si>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</si>
  <si>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</si>
  <si>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</si>
  <si>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</si>
  <si>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</si>
  <si>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</si>
  <si>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</si>
  <si>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</si>
  <si>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</si>
  <si>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</si>
  <si>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</si>
  <si>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</si>
  <si>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</si>
  <si>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</si>
  <si>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</si>
  <si>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</si>
  <si>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</si>
  <si>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</si>
  <si>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</si>
  <si>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</si>
  <si>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</si>
  <si>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</si>
  <si>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</si>
  <si>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</si>
  <si>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</si>
  <si>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</si>
  <si>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</si>
  <si>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</si>
  <si>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</si>
  <si>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</si>
  <si>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</si>
  <si>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KIA</t>
  </si>
  <si>
    <t>CITROEN/DS</t>
  </si>
  <si>
    <t>LEAPMOTOR</t>
  </si>
  <si>
    <t>MG</t>
  </si>
  <si>
    <t>SERES</t>
  </si>
  <si>
    <t>% D24/23</t>
  </si>
  <si>
    <t>VOYAH</t>
  </si>
  <si>
    <t>SAIC MAXUS</t>
  </si>
  <si>
    <t>BENTLEY</t>
  </si>
  <si>
    <t>CHAUSSON</t>
  </si>
  <si>
    <t>LOTUS</t>
  </si>
  <si>
    <t>BYD</t>
  </si>
  <si>
    <t>YODO</t>
  </si>
  <si>
    <t>LANCIA</t>
  </si>
  <si>
    <t>ZHIDOU</t>
  </si>
  <si>
    <t>April '24 -YTD</t>
  </si>
  <si>
    <t>Apr. '24</t>
  </si>
  <si>
    <t>Apr. '23</t>
  </si>
  <si>
    <t>Apr. '24 - YTD</t>
  </si>
  <si>
    <t>Apr. '23 - YTD</t>
  </si>
  <si>
    <t>LYNK &amp;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</si>
</sst>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(#\)"/>
  </numFmts>
  <fonts count="13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</cellStyleXfs>
  <cellXfs count="48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right" vertical="center"/>
    </xf>
    <xf numFmtId="17" fontId="5" fillId="2" borderId="1" xfId="2" applyNumberFormat="1" applyFont="1" applyFill="1" applyBorder="1" applyAlignment="1">
      <alignment horizontal="center" vertical="center"/>
    </xf>
    <xf numFmtId="165" fontId="10" fillId="3" borderId="7" xfId="2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left" vertical="center"/>
    </xf>
    <xf numFmtId="164" fontId="6" fillId="3" borderId="13" xfId="1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center" vertical="center" wrapText="1"/>
    </xf>
    <xf numFmtId="165" fontId="10" fillId="3" borderId="15" xfId="2" applyNumberFormat="1" applyFont="1" applyFill="1" applyBorder="1" applyAlignment="1">
      <alignment horizontal="center" vertical="center"/>
    </xf>
    <xf numFmtId="164" fontId="6" fillId="3" borderId="11" xfId="1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165" fontId="10" fillId="3" borderId="16" xfId="2" applyNumberFormat="1" applyFont="1" applyFill="1" applyBorder="1" applyAlignment="1">
      <alignment horizontal="center" vertical="center"/>
    </xf>
    <xf numFmtId="165" fontId="10" fillId="3" borderId="13" xfId="2" applyNumberFormat="1" applyFont="1" applyFill="1" applyBorder="1" applyAlignment="1">
      <alignment horizontal="center" vertical="center"/>
    </xf>
    <xf numFmtId="164" fontId="5" fillId="3" borderId="14" xfId="1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4" fontId="6" fillId="3" borderId="16" xfId="1" applyNumberFormat="1" applyFont="1" applyFill="1" applyBorder="1" applyAlignment="1">
      <alignment horizontal="right" vertical="center"/>
    </xf>
    <xf numFmtId="3" fontId="5" fillId="2" borderId="8" xfId="2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5" fillId="2" borderId="1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3" fontId="6" fillId="3" borderId="23" xfId="0" applyNumberFormat="1" applyFont="1" applyFill="1" applyBorder="1" applyAlignment="1">
      <alignment horizontal="center" vertical="center" wrapText="1"/>
    </xf>
    <xf numFmtId="165" fontId="10" fillId="3" borderId="24" xfId="2" applyNumberFormat="1" applyFont="1" applyFill="1" applyBorder="1" applyAlignment="1">
      <alignment horizontal="center" vertical="center"/>
    </xf>
    <xf numFmtId="3" fontId="6" fillId="3" borderId="21" xfId="0" applyNumberFormat="1" applyFont="1" applyFill="1" applyBorder="1" applyAlignment="1">
      <alignment horizontal="center" vertical="center" wrapText="1"/>
    </xf>
    <xf numFmtId="165" fontId="10" fillId="3" borderId="25" xfId="2" applyNumberFormat="1" applyFont="1" applyFill="1" applyBorder="1" applyAlignment="1">
      <alignment horizontal="center" vertical="center"/>
    </xf>
    <xf numFmtId="164" fontId="6" fillId="3" borderId="24" xfId="1" applyNumberFormat="1" applyFont="1" applyFill="1" applyBorder="1" applyAlignment="1">
      <alignment horizontal="right" vertical="center"/>
    </xf>
    <xf numFmtId="3" fontId="6" fillId="2" borderId="21" xfId="0" applyNumberFormat="1" applyFont="1" applyFill="1" applyBorder="1" applyAlignment="1">
      <alignment horizontal="center" vertical="center" wrapText="1"/>
    </xf>
    <xf numFmtId="164" fontId="6" fillId="3" borderId="22" xfId="1" applyNumberFormat="1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center" vertical="center"/>
    </xf>
    <xf numFmtId="3" fontId="6" fillId="3" borderId="25" xfId="0" applyNumberFormat="1" applyFont="1" applyFill="1" applyBorder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6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4" xr:uid="{20467595-1643-4675-9B97-378431A6DB2A}"/>
    <cellStyle name="Percent" xfId="1" builtinId="5"/>
    <cellStyle name="Βασικό_1998-12-b" xfId="3" xr:uid="{00000000-0005-0000-0000-000002000000}"/>
    <cellStyle name="Βασικό_COMPARISON98_97" xfId="2" xr:uid="{00000000-0005-0000-0000-000003000000}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11</xdr:col>
      <xdr:colOff>104</xdr:colOff>
      <xdr:row>3</xdr:row>
      <xdr:rowOff>207275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55"/>
  <sheetViews>
    <sheetView tabSelected="1" zoomScaleNormal="100" zoomScaleSheetLayoutView="100" workbookViewId="0">
      <selection activeCell="A2" sqref="A2"/>
    </sheetView>
  </sheetViews>
  <sheetFormatPr defaultColWidth="9.140625" defaultRowHeight="11.25" x14ac:dyDescent="0.2"/>
  <cols>
    <col min="1" max="1" width="8.7109375" style="1" customWidth="1"/>
    <col min="2" max="2" width="18.7109375" style="1" customWidth="1"/>
    <col min="3" max="3" width="7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10.7109375" style="1" customWidth="1"/>
    <col min="8" max="8" width="14.7109375" style="1" customWidth="1"/>
    <col min="9" max="9" width="7.7109375" style="1" customWidth="1"/>
    <col min="10" max="10" width="5.7109375" style="2" customWidth="1"/>
    <col min="11" max="11" width="10.7109375" style="1" customWidth="1"/>
    <col min="12" max="12" width="9.140625" style="1"/>
    <col min="13" max="13" width="13.7109375" style="1" bestFit="1" customWidth="1"/>
    <col min="14" max="16384" width="9.140625" style="1"/>
  </cols>
  <sheetData>
    <row r="1" spans="1:11" ht="37.5" customHeight="1" x14ac:dyDescent="0.2"/>
    <row r="2" spans="1:11" ht="15" customHeight="1" x14ac:dyDescent="0.2">
      <c r="A2" s="3" t="s">
        <v>54</v>
      </c>
      <c r="B2" s="4"/>
      <c r="C2" s="4"/>
      <c r="D2" s="4"/>
    </row>
    <row r="3" spans="1:11" ht="18.75" customHeight="1" x14ac:dyDescent="0.2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.75" customHeight="1" x14ac:dyDescent="0.2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1.25" customHeight="1" thickBot="1" x14ac:dyDescent="0.25">
      <c r="G5" s="2"/>
    </row>
    <row r="6" spans="1:11" ht="15" customHeight="1" x14ac:dyDescent="0.2">
      <c r="A6" s="27" t="s">
        <v>0</v>
      </c>
      <c r="B6" s="6" t="s">
        <v>1</v>
      </c>
      <c r="C6" s="46" t="s">
        <v>55</v>
      </c>
      <c r="D6" s="47"/>
      <c r="E6" s="47" t="s">
        <v>56</v>
      </c>
      <c r="F6" s="47"/>
      <c r="G6" s="7" t="s">
        <v>44</v>
      </c>
      <c r="H6" s="9" t="s">
        <v>57</v>
      </c>
      <c r="I6" s="47" t="s">
        <v>58</v>
      </c>
      <c r="J6" s="47"/>
      <c r="K6" s="7" t="str">
        <f>G6</f>
        <v>% D24/23</v>
      </c>
    </row>
    <row r="7" spans="1:11" s="5" customFormat="1" ht="15" customHeight="1" thickBot="1" x14ac:dyDescent="0.25">
      <c r="A7" s="28" t="s">
        <v>2</v>
      </c>
      <c r="B7" s="12" t="s">
        <v>3</v>
      </c>
      <c r="C7" s="43">
        <f>SUM(C8:C55)</f>
        <v>13445</v>
      </c>
      <c r="D7" s="44"/>
      <c r="E7" s="44">
        <f>SUM(E8:E55)</f>
        <v>10239</v>
      </c>
      <c r="F7" s="44"/>
      <c r="G7" s="20">
        <f>C7/E7-1</f>
        <v>0.31311651528469575</v>
      </c>
      <c r="H7" s="24">
        <f>SUM(H8:H55)</f>
        <v>50113</v>
      </c>
      <c r="I7" s="44">
        <f>SUM(I8:I55)</f>
        <v>44011</v>
      </c>
      <c r="J7" s="44"/>
      <c r="K7" s="20">
        <f>H7/I7-1</f>
        <v>0.13864715639272007</v>
      </c>
    </row>
    <row r="8" spans="1:11" ht="15" customHeight="1" x14ac:dyDescent="0.2">
      <c r="A8" s="29">
        <v>1</v>
      </c>
      <c r="B8" s="25" t="s">
        <v>4</v>
      </c>
      <c r="C8" s="21">
        <v>2532</v>
      </c>
      <c r="D8" s="18">
        <f t="shared" ref="D8:D45" si="0">RANK(C8,$C$8:$C$55)</f>
        <v>1</v>
      </c>
      <c r="E8" s="21">
        <v>1203</v>
      </c>
      <c r="F8" s="15">
        <f t="shared" ref="F8:F45" si="1">RANK(E8,$E$8:$E$55)</f>
        <v>1</v>
      </c>
      <c r="G8" s="23">
        <f t="shared" ref="G8:G39" si="2">IF(ISERROR((C8-E8)/E8), IF(E8=0,IF(C8&gt;0,1,IF(C8=0,0,((C8-E8)/E8)))),(C8-E8)/E8)</f>
        <v>1.1047381546134662</v>
      </c>
      <c r="H8" s="14">
        <v>7748</v>
      </c>
      <c r="I8" s="31">
        <v>5191</v>
      </c>
      <c r="J8" s="15">
        <f t="shared" ref="J8:J45" si="3">RANK(I8,$I$8:$I$55)</f>
        <v>1</v>
      </c>
      <c r="K8" s="16">
        <f t="shared" ref="K8:K39" si="4">IF(ISERROR((H8-I8)/I8), IF(I8=0,IF(H8&gt;0,1,IF(H8=0,0,((H8-I8)/I8)))),(H8-I8)/I8)</f>
        <v>0.49258331727990751</v>
      </c>
    </row>
    <row r="9" spans="1:11" ht="15" customHeight="1" x14ac:dyDescent="0.2">
      <c r="A9" s="30">
        <f t="shared" ref="A9:A55" si="5">A8+1</f>
        <v>2</v>
      </c>
      <c r="B9" s="26" t="s">
        <v>8</v>
      </c>
      <c r="C9" s="22">
        <v>1255</v>
      </c>
      <c r="D9" s="19">
        <f t="shared" si="0"/>
        <v>2</v>
      </c>
      <c r="E9" s="22">
        <v>638</v>
      </c>
      <c r="F9" s="10">
        <f t="shared" si="1"/>
        <v>5</v>
      </c>
      <c r="G9" s="13">
        <f t="shared" si="2"/>
        <v>0.9670846394984326</v>
      </c>
      <c r="H9" s="17">
        <v>4572</v>
      </c>
      <c r="I9" s="32">
        <v>3637</v>
      </c>
      <c r="J9" s="10">
        <f t="shared" si="3"/>
        <v>4</v>
      </c>
      <c r="K9" s="8">
        <f t="shared" si="4"/>
        <v>0.25708001099807531</v>
      </c>
    </row>
    <row r="10" spans="1:11" ht="15" customHeight="1" x14ac:dyDescent="0.2">
      <c r="A10" s="30">
        <f t="shared" si="5"/>
        <v>3</v>
      </c>
      <c r="B10" s="26" t="s">
        <v>40</v>
      </c>
      <c r="C10" s="22">
        <v>807</v>
      </c>
      <c r="D10" s="19">
        <f t="shared" si="0"/>
        <v>5</v>
      </c>
      <c r="E10" s="22">
        <v>841</v>
      </c>
      <c r="F10" s="10">
        <f t="shared" si="1"/>
        <v>4</v>
      </c>
      <c r="G10" s="13">
        <f t="shared" si="2"/>
        <v>-4.042806183115339E-2</v>
      </c>
      <c r="H10" s="17">
        <v>4026</v>
      </c>
      <c r="I10" s="32">
        <v>4007</v>
      </c>
      <c r="J10" s="10">
        <f t="shared" si="3"/>
        <v>3</v>
      </c>
      <c r="K10" s="8">
        <f t="shared" si="4"/>
        <v>4.7417020214624407E-3</v>
      </c>
    </row>
    <row r="11" spans="1:11" ht="15" customHeight="1" x14ac:dyDescent="0.2">
      <c r="A11" s="30">
        <f t="shared" si="5"/>
        <v>4</v>
      </c>
      <c r="B11" s="26" t="s">
        <v>9</v>
      </c>
      <c r="C11" s="11">
        <v>1085</v>
      </c>
      <c r="D11" s="19">
        <f t="shared" si="0"/>
        <v>3</v>
      </c>
      <c r="E11" s="11">
        <v>343</v>
      </c>
      <c r="F11" s="10">
        <f t="shared" si="1"/>
        <v>13</v>
      </c>
      <c r="G11" s="13">
        <f t="shared" si="2"/>
        <v>2.1632653061224492</v>
      </c>
      <c r="H11" s="17">
        <v>3555</v>
      </c>
      <c r="I11" s="32">
        <v>1682</v>
      </c>
      <c r="J11" s="10">
        <f t="shared" si="3"/>
        <v>10</v>
      </c>
      <c r="K11" s="8">
        <f t="shared" si="4"/>
        <v>1.1135552913198574</v>
      </c>
    </row>
    <row r="12" spans="1:11" ht="15" customHeight="1" x14ac:dyDescent="0.2">
      <c r="A12" s="30">
        <f t="shared" si="5"/>
        <v>5</v>
      </c>
      <c r="B12" s="26" t="s">
        <v>13</v>
      </c>
      <c r="C12" s="11">
        <v>998</v>
      </c>
      <c r="D12" s="19">
        <f t="shared" si="0"/>
        <v>4</v>
      </c>
      <c r="E12" s="11">
        <v>416</v>
      </c>
      <c r="F12" s="10">
        <f t="shared" si="1"/>
        <v>11</v>
      </c>
      <c r="G12" s="13">
        <f t="shared" si="2"/>
        <v>1.3990384615384615</v>
      </c>
      <c r="H12" s="17">
        <v>3519</v>
      </c>
      <c r="I12" s="32">
        <v>3119</v>
      </c>
      <c r="J12" s="10">
        <f t="shared" si="3"/>
        <v>5</v>
      </c>
      <c r="K12" s="8">
        <f t="shared" si="4"/>
        <v>0.12824623276691247</v>
      </c>
    </row>
    <row r="13" spans="1:11" ht="15" customHeight="1" x14ac:dyDescent="0.2">
      <c r="A13" s="30">
        <f t="shared" si="5"/>
        <v>6</v>
      </c>
      <c r="B13" s="26" t="s">
        <v>7</v>
      </c>
      <c r="C13" s="11">
        <v>744</v>
      </c>
      <c r="D13" s="19">
        <f t="shared" si="0"/>
        <v>6</v>
      </c>
      <c r="E13" s="11">
        <v>1000</v>
      </c>
      <c r="F13" s="10">
        <f t="shared" si="1"/>
        <v>2</v>
      </c>
      <c r="G13" s="13">
        <f t="shared" si="2"/>
        <v>-0.25600000000000001</v>
      </c>
      <c r="H13" s="17">
        <v>3155</v>
      </c>
      <c r="I13" s="32">
        <v>4501</v>
      </c>
      <c r="J13" s="10">
        <f t="shared" si="3"/>
        <v>2</v>
      </c>
      <c r="K13" s="8">
        <f t="shared" si="4"/>
        <v>-0.299044656742946</v>
      </c>
    </row>
    <row r="14" spans="1:11" ht="15" customHeight="1" x14ac:dyDescent="0.2">
      <c r="A14" s="30">
        <f t="shared" si="5"/>
        <v>7</v>
      </c>
      <c r="B14" s="26" t="s">
        <v>5</v>
      </c>
      <c r="C14" s="11">
        <v>640</v>
      </c>
      <c r="D14" s="19">
        <f t="shared" si="0"/>
        <v>8</v>
      </c>
      <c r="E14" s="11">
        <v>857</v>
      </c>
      <c r="F14" s="10">
        <f t="shared" si="1"/>
        <v>3</v>
      </c>
      <c r="G14" s="13">
        <f t="shared" si="2"/>
        <v>-0.25320886814469079</v>
      </c>
      <c r="H14" s="17">
        <v>2080</v>
      </c>
      <c r="I14" s="32">
        <v>3060</v>
      </c>
      <c r="J14" s="10">
        <f t="shared" si="3"/>
        <v>6</v>
      </c>
      <c r="K14" s="8">
        <f t="shared" si="4"/>
        <v>-0.3202614379084967</v>
      </c>
    </row>
    <row r="15" spans="1:11" ht="15" customHeight="1" x14ac:dyDescent="0.2">
      <c r="A15" s="30">
        <f t="shared" si="5"/>
        <v>8</v>
      </c>
      <c r="B15" s="26" t="s">
        <v>6</v>
      </c>
      <c r="C15" s="11">
        <v>172</v>
      </c>
      <c r="D15" s="19">
        <f t="shared" si="0"/>
        <v>20</v>
      </c>
      <c r="E15" s="11">
        <v>255</v>
      </c>
      <c r="F15" s="10">
        <f t="shared" si="1"/>
        <v>17</v>
      </c>
      <c r="G15" s="13">
        <f t="shared" si="2"/>
        <v>-0.32549019607843138</v>
      </c>
      <c r="H15" s="17">
        <v>2046</v>
      </c>
      <c r="I15" s="32">
        <v>1112</v>
      </c>
      <c r="J15" s="10">
        <f t="shared" si="3"/>
        <v>15</v>
      </c>
      <c r="K15" s="8">
        <f t="shared" si="4"/>
        <v>0.83992805755395683</v>
      </c>
    </row>
    <row r="16" spans="1:11" ht="15" customHeight="1" x14ac:dyDescent="0.2">
      <c r="A16" s="30">
        <f t="shared" si="5"/>
        <v>9</v>
      </c>
      <c r="B16" s="26" t="s">
        <v>11</v>
      </c>
      <c r="C16" s="11">
        <v>516</v>
      </c>
      <c r="D16" s="19">
        <f t="shared" si="0"/>
        <v>9</v>
      </c>
      <c r="E16" s="11">
        <v>497</v>
      </c>
      <c r="F16" s="10">
        <f t="shared" si="1"/>
        <v>8</v>
      </c>
      <c r="G16" s="13">
        <f t="shared" si="2"/>
        <v>3.8229376257545272E-2</v>
      </c>
      <c r="H16" s="17">
        <v>2036</v>
      </c>
      <c r="I16" s="32">
        <v>1315</v>
      </c>
      <c r="J16" s="10">
        <f t="shared" si="3"/>
        <v>13</v>
      </c>
      <c r="K16" s="8">
        <f t="shared" si="4"/>
        <v>0.54828897338403038</v>
      </c>
    </row>
    <row r="17" spans="1:11" ht="15" customHeight="1" x14ac:dyDescent="0.2">
      <c r="A17" s="30">
        <f t="shared" si="5"/>
        <v>10</v>
      </c>
      <c r="B17" s="26" t="s">
        <v>16</v>
      </c>
      <c r="C17" s="11">
        <v>372</v>
      </c>
      <c r="D17" s="19">
        <f t="shared" si="0"/>
        <v>12</v>
      </c>
      <c r="E17" s="11">
        <v>566</v>
      </c>
      <c r="F17" s="10">
        <f t="shared" si="1"/>
        <v>6</v>
      </c>
      <c r="G17" s="13">
        <f t="shared" si="2"/>
        <v>-0.34275618374558303</v>
      </c>
      <c r="H17" s="17">
        <v>1935</v>
      </c>
      <c r="I17" s="32">
        <v>1876</v>
      </c>
      <c r="J17" s="10">
        <f t="shared" si="3"/>
        <v>8</v>
      </c>
      <c r="K17" s="8">
        <f t="shared" si="4"/>
        <v>3.1449893390191899E-2</v>
      </c>
    </row>
    <row r="18" spans="1:11" ht="15" customHeight="1" x14ac:dyDescent="0.2">
      <c r="A18" s="30">
        <f t="shared" si="5"/>
        <v>11</v>
      </c>
      <c r="B18" s="26" t="s">
        <v>17</v>
      </c>
      <c r="C18" s="11">
        <v>709</v>
      </c>
      <c r="D18" s="19">
        <f t="shared" si="0"/>
        <v>7</v>
      </c>
      <c r="E18" s="11">
        <v>291</v>
      </c>
      <c r="F18" s="10">
        <f t="shared" si="1"/>
        <v>15</v>
      </c>
      <c r="G18" s="13">
        <f t="shared" si="2"/>
        <v>1.436426116838488</v>
      </c>
      <c r="H18" s="17">
        <v>1901</v>
      </c>
      <c r="I18" s="32">
        <v>1064</v>
      </c>
      <c r="J18" s="10">
        <f t="shared" si="3"/>
        <v>17</v>
      </c>
      <c r="K18" s="8">
        <f t="shared" si="4"/>
        <v>0.78665413533834583</v>
      </c>
    </row>
    <row r="19" spans="1:11" ht="15" customHeight="1" x14ac:dyDescent="0.2">
      <c r="A19" s="30">
        <f t="shared" si="5"/>
        <v>12</v>
      </c>
      <c r="B19" s="26" t="s">
        <v>15</v>
      </c>
      <c r="C19" s="11">
        <v>343</v>
      </c>
      <c r="D19" s="19">
        <f t="shared" si="0"/>
        <v>14</v>
      </c>
      <c r="E19" s="11">
        <v>404</v>
      </c>
      <c r="F19" s="10">
        <f t="shared" si="1"/>
        <v>12</v>
      </c>
      <c r="G19" s="13">
        <f t="shared" si="2"/>
        <v>-0.15099009900990099</v>
      </c>
      <c r="H19" s="17">
        <v>1473</v>
      </c>
      <c r="I19" s="32">
        <v>1382</v>
      </c>
      <c r="J19" s="10">
        <f t="shared" si="3"/>
        <v>12</v>
      </c>
      <c r="K19" s="8">
        <f t="shared" si="4"/>
        <v>6.5846599131693204E-2</v>
      </c>
    </row>
    <row r="20" spans="1:11" ht="15" customHeight="1" x14ac:dyDescent="0.2">
      <c r="A20" s="30">
        <f t="shared" si="5"/>
        <v>13</v>
      </c>
      <c r="B20" s="26" t="s">
        <v>39</v>
      </c>
      <c r="C20" s="11">
        <v>345</v>
      </c>
      <c r="D20" s="19">
        <f t="shared" si="0"/>
        <v>13</v>
      </c>
      <c r="E20" s="11">
        <v>528</v>
      </c>
      <c r="F20" s="10">
        <f t="shared" si="1"/>
        <v>7</v>
      </c>
      <c r="G20" s="13">
        <f t="shared" si="2"/>
        <v>-0.34659090909090912</v>
      </c>
      <c r="H20" s="17">
        <v>1460</v>
      </c>
      <c r="I20" s="32">
        <v>1939</v>
      </c>
      <c r="J20" s="10">
        <f t="shared" si="3"/>
        <v>7</v>
      </c>
      <c r="K20" s="8">
        <f t="shared" si="4"/>
        <v>-0.24703455389375967</v>
      </c>
    </row>
    <row r="21" spans="1:11" ht="15" customHeight="1" x14ac:dyDescent="0.2">
      <c r="A21" s="30">
        <f t="shared" si="5"/>
        <v>14</v>
      </c>
      <c r="B21" s="26" t="s">
        <v>10</v>
      </c>
      <c r="C21" s="11">
        <v>434</v>
      </c>
      <c r="D21" s="19">
        <f t="shared" si="0"/>
        <v>10</v>
      </c>
      <c r="E21" s="11">
        <v>313</v>
      </c>
      <c r="F21" s="10">
        <f t="shared" si="1"/>
        <v>14</v>
      </c>
      <c r="G21" s="13">
        <f t="shared" si="2"/>
        <v>0.38658146964856233</v>
      </c>
      <c r="H21" s="17">
        <v>1338</v>
      </c>
      <c r="I21" s="32">
        <v>1172</v>
      </c>
      <c r="J21" s="10">
        <f t="shared" si="3"/>
        <v>14</v>
      </c>
      <c r="K21" s="8">
        <f t="shared" si="4"/>
        <v>0.14163822525597269</v>
      </c>
    </row>
    <row r="22" spans="1:11" ht="15" customHeight="1" x14ac:dyDescent="0.2">
      <c r="A22" s="30">
        <f t="shared" si="5"/>
        <v>15</v>
      </c>
      <c r="B22" s="26" t="s">
        <v>12</v>
      </c>
      <c r="C22" s="11">
        <v>280</v>
      </c>
      <c r="D22" s="19">
        <f t="shared" si="0"/>
        <v>17</v>
      </c>
      <c r="E22" s="11">
        <v>427</v>
      </c>
      <c r="F22" s="10">
        <f t="shared" si="1"/>
        <v>10</v>
      </c>
      <c r="G22" s="13">
        <f t="shared" si="2"/>
        <v>-0.34426229508196721</v>
      </c>
      <c r="H22" s="17">
        <v>1228</v>
      </c>
      <c r="I22" s="32">
        <v>1861</v>
      </c>
      <c r="J22" s="10">
        <f t="shared" si="3"/>
        <v>9</v>
      </c>
      <c r="K22" s="8">
        <f t="shared" si="4"/>
        <v>-0.3401397098334229</v>
      </c>
    </row>
    <row r="23" spans="1:11" ht="15" customHeight="1" x14ac:dyDescent="0.2">
      <c r="A23" s="30">
        <f t="shared" si="5"/>
        <v>16</v>
      </c>
      <c r="B23" s="26" t="s">
        <v>42</v>
      </c>
      <c r="C23" s="11">
        <v>289</v>
      </c>
      <c r="D23" s="19">
        <f t="shared" si="0"/>
        <v>16</v>
      </c>
      <c r="E23" s="11">
        <v>0</v>
      </c>
      <c r="F23" s="10">
        <f t="shared" si="1"/>
        <v>36</v>
      </c>
      <c r="G23" s="13">
        <f t="shared" si="2"/>
        <v>1</v>
      </c>
      <c r="H23" s="17">
        <v>1218</v>
      </c>
      <c r="I23" s="32">
        <v>0</v>
      </c>
      <c r="J23" s="10">
        <f t="shared" si="3"/>
        <v>42</v>
      </c>
      <c r="K23" s="8">
        <f t="shared" si="4"/>
        <v>1</v>
      </c>
    </row>
    <row r="24" spans="1:11" ht="15" customHeight="1" x14ac:dyDescent="0.2">
      <c r="A24" s="30">
        <f t="shared" si="5"/>
        <v>17</v>
      </c>
      <c r="B24" s="26" t="s">
        <v>25</v>
      </c>
      <c r="C24" s="11">
        <v>380</v>
      </c>
      <c r="D24" s="19">
        <f t="shared" si="0"/>
        <v>11</v>
      </c>
      <c r="E24" s="11">
        <v>265</v>
      </c>
      <c r="F24" s="10">
        <f t="shared" si="1"/>
        <v>16</v>
      </c>
      <c r="G24" s="13">
        <f t="shared" si="2"/>
        <v>0.43396226415094341</v>
      </c>
      <c r="H24" s="17">
        <v>1087</v>
      </c>
      <c r="I24" s="32">
        <v>1108</v>
      </c>
      <c r="J24" s="10">
        <f t="shared" si="3"/>
        <v>16</v>
      </c>
      <c r="K24" s="8">
        <f t="shared" si="4"/>
        <v>-1.895306859205776E-2</v>
      </c>
    </row>
    <row r="25" spans="1:11" ht="15" customHeight="1" x14ac:dyDescent="0.2">
      <c r="A25" s="30">
        <f t="shared" si="5"/>
        <v>18</v>
      </c>
      <c r="B25" s="26" t="s">
        <v>14</v>
      </c>
      <c r="C25" s="11">
        <v>335</v>
      </c>
      <c r="D25" s="19">
        <f t="shared" si="0"/>
        <v>15</v>
      </c>
      <c r="E25" s="11">
        <v>440</v>
      </c>
      <c r="F25" s="10">
        <f t="shared" si="1"/>
        <v>9</v>
      </c>
      <c r="G25" s="13">
        <f t="shared" si="2"/>
        <v>-0.23863636363636365</v>
      </c>
      <c r="H25" s="17">
        <v>1028</v>
      </c>
      <c r="I25" s="32">
        <v>1526</v>
      </c>
      <c r="J25" s="10">
        <f t="shared" si="3"/>
        <v>11</v>
      </c>
      <c r="K25" s="8">
        <f t="shared" si="4"/>
        <v>-0.32634338138925295</v>
      </c>
    </row>
    <row r="26" spans="1:11" ht="15" customHeight="1" x14ac:dyDescent="0.2">
      <c r="A26" s="30">
        <f t="shared" si="5"/>
        <v>19</v>
      </c>
      <c r="B26" s="26" t="s">
        <v>33</v>
      </c>
      <c r="C26" s="11">
        <v>173</v>
      </c>
      <c r="D26" s="19">
        <f t="shared" si="0"/>
        <v>19</v>
      </c>
      <c r="E26" s="11">
        <v>57</v>
      </c>
      <c r="F26" s="10">
        <f t="shared" si="1"/>
        <v>23</v>
      </c>
      <c r="G26" s="13">
        <f t="shared" si="2"/>
        <v>2.0350877192982457</v>
      </c>
      <c r="H26" s="17">
        <v>691</v>
      </c>
      <c r="I26" s="32">
        <v>282</v>
      </c>
      <c r="J26" s="10">
        <f t="shared" si="3"/>
        <v>23</v>
      </c>
      <c r="K26" s="8">
        <f t="shared" si="4"/>
        <v>1.4503546099290781</v>
      </c>
    </row>
    <row r="27" spans="1:11" ht="15" customHeight="1" x14ac:dyDescent="0.2">
      <c r="A27" s="30">
        <f t="shared" si="5"/>
        <v>20</v>
      </c>
      <c r="B27" s="26" t="s">
        <v>34</v>
      </c>
      <c r="C27" s="11">
        <v>175</v>
      </c>
      <c r="D27" s="19">
        <f t="shared" si="0"/>
        <v>18</v>
      </c>
      <c r="E27" s="11">
        <v>53</v>
      </c>
      <c r="F27" s="10">
        <f t="shared" si="1"/>
        <v>24</v>
      </c>
      <c r="G27" s="13">
        <f t="shared" si="2"/>
        <v>2.3018867924528301</v>
      </c>
      <c r="H27" s="17">
        <v>678</v>
      </c>
      <c r="I27" s="32">
        <v>530</v>
      </c>
      <c r="J27" s="10">
        <f t="shared" si="3"/>
        <v>21</v>
      </c>
      <c r="K27" s="8">
        <f t="shared" si="4"/>
        <v>0.27924528301886792</v>
      </c>
    </row>
    <row r="28" spans="1:11" ht="15" customHeight="1" x14ac:dyDescent="0.2">
      <c r="A28" s="30">
        <f t="shared" si="5"/>
        <v>21</v>
      </c>
      <c r="B28" s="26" t="s">
        <v>19</v>
      </c>
      <c r="C28" s="11">
        <v>113</v>
      </c>
      <c r="D28" s="19">
        <f t="shared" si="0"/>
        <v>23</v>
      </c>
      <c r="E28" s="11">
        <v>199</v>
      </c>
      <c r="F28" s="10">
        <f t="shared" si="1"/>
        <v>19</v>
      </c>
      <c r="G28" s="13">
        <f t="shared" si="2"/>
        <v>-0.43216080402010049</v>
      </c>
      <c r="H28" s="17">
        <v>544</v>
      </c>
      <c r="I28" s="32">
        <v>787</v>
      </c>
      <c r="J28" s="10">
        <f t="shared" si="3"/>
        <v>19</v>
      </c>
      <c r="K28" s="8">
        <f t="shared" si="4"/>
        <v>-0.30876747141041933</v>
      </c>
    </row>
    <row r="29" spans="1:11" ht="15" customHeight="1" x14ac:dyDescent="0.2">
      <c r="A29" s="30">
        <f t="shared" si="5"/>
        <v>22</v>
      </c>
      <c r="B29" s="26" t="s">
        <v>22</v>
      </c>
      <c r="C29" s="11">
        <v>126</v>
      </c>
      <c r="D29" s="19">
        <f t="shared" si="0"/>
        <v>22</v>
      </c>
      <c r="E29" s="11">
        <v>234</v>
      </c>
      <c r="F29" s="10">
        <f t="shared" si="1"/>
        <v>18</v>
      </c>
      <c r="G29" s="13">
        <f t="shared" si="2"/>
        <v>-0.46153846153846156</v>
      </c>
      <c r="H29" s="17">
        <v>532</v>
      </c>
      <c r="I29" s="32">
        <v>835</v>
      </c>
      <c r="J29" s="10">
        <f t="shared" si="3"/>
        <v>18</v>
      </c>
      <c r="K29" s="8">
        <f t="shared" si="4"/>
        <v>-0.36287425149700597</v>
      </c>
    </row>
    <row r="30" spans="1:11" ht="15" customHeight="1" x14ac:dyDescent="0.2">
      <c r="A30" s="30">
        <f t="shared" si="5"/>
        <v>23</v>
      </c>
      <c r="B30" s="26" t="s">
        <v>20</v>
      </c>
      <c r="C30" s="11">
        <v>84</v>
      </c>
      <c r="D30" s="19">
        <f t="shared" si="0"/>
        <v>25</v>
      </c>
      <c r="E30" s="11">
        <v>69</v>
      </c>
      <c r="F30" s="10">
        <f t="shared" si="1"/>
        <v>22</v>
      </c>
      <c r="G30" s="13">
        <f t="shared" si="2"/>
        <v>0.21739130434782608</v>
      </c>
      <c r="H30" s="17">
        <v>461</v>
      </c>
      <c r="I30" s="32">
        <v>434</v>
      </c>
      <c r="J30" s="10">
        <f t="shared" si="3"/>
        <v>22</v>
      </c>
      <c r="K30" s="8">
        <f t="shared" si="4"/>
        <v>6.2211981566820278E-2</v>
      </c>
    </row>
    <row r="31" spans="1:11" ht="15" customHeight="1" x14ac:dyDescent="0.2">
      <c r="A31" s="30">
        <f t="shared" si="5"/>
        <v>24</v>
      </c>
      <c r="B31" s="26" t="s">
        <v>18</v>
      </c>
      <c r="C31" s="11">
        <v>91</v>
      </c>
      <c r="D31" s="19">
        <f t="shared" si="0"/>
        <v>24</v>
      </c>
      <c r="E31" s="11">
        <v>125</v>
      </c>
      <c r="F31" s="10">
        <f t="shared" si="1"/>
        <v>20</v>
      </c>
      <c r="G31" s="13">
        <f t="shared" si="2"/>
        <v>-0.27200000000000002</v>
      </c>
      <c r="H31" s="17">
        <v>427</v>
      </c>
      <c r="I31" s="32">
        <v>617</v>
      </c>
      <c r="J31" s="10">
        <f t="shared" si="3"/>
        <v>20</v>
      </c>
      <c r="K31" s="8">
        <f t="shared" si="4"/>
        <v>-0.3079416531604538</v>
      </c>
    </row>
    <row r="32" spans="1:11" ht="15" customHeight="1" x14ac:dyDescent="0.2">
      <c r="A32" s="30">
        <f t="shared" si="5"/>
        <v>25</v>
      </c>
      <c r="B32" s="26" t="s">
        <v>35</v>
      </c>
      <c r="C32" s="11">
        <v>133</v>
      </c>
      <c r="D32" s="19">
        <f t="shared" si="0"/>
        <v>21</v>
      </c>
      <c r="E32" s="11">
        <v>27</v>
      </c>
      <c r="F32" s="10">
        <f t="shared" si="1"/>
        <v>26</v>
      </c>
      <c r="G32" s="13">
        <f t="shared" si="2"/>
        <v>3.925925925925926</v>
      </c>
      <c r="H32" s="17">
        <v>418</v>
      </c>
      <c r="I32" s="32">
        <v>185</v>
      </c>
      <c r="J32" s="10">
        <f t="shared" si="3"/>
        <v>26</v>
      </c>
      <c r="K32" s="8">
        <f t="shared" si="4"/>
        <v>1.2594594594594595</v>
      </c>
    </row>
    <row r="33" spans="1:11" ht="15" customHeight="1" x14ac:dyDescent="0.2">
      <c r="A33" s="30">
        <f t="shared" si="5"/>
        <v>26</v>
      </c>
      <c r="B33" s="26" t="s">
        <v>28</v>
      </c>
      <c r="C33" s="11">
        <v>72</v>
      </c>
      <c r="D33" s="19">
        <f t="shared" si="0"/>
        <v>26</v>
      </c>
      <c r="E33" s="11">
        <v>81</v>
      </c>
      <c r="F33" s="10">
        <f t="shared" si="1"/>
        <v>21</v>
      </c>
      <c r="G33" s="13">
        <f t="shared" si="2"/>
        <v>-0.1111111111111111</v>
      </c>
      <c r="H33" s="17">
        <v>232</v>
      </c>
      <c r="I33" s="32">
        <v>247</v>
      </c>
      <c r="J33" s="10">
        <f t="shared" si="3"/>
        <v>24</v>
      </c>
      <c r="K33" s="8">
        <f t="shared" si="4"/>
        <v>-6.0728744939271252E-2</v>
      </c>
    </row>
    <row r="34" spans="1:11" ht="15" customHeight="1" x14ac:dyDescent="0.2">
      <c r="A34" s="30">
        <f t="shared" si="5"/>
        <v>27</v>
      </c>
      <c r="B34" s="26" t="s">
        <v>26</v>
      </c>
      <c r="C34" s="11">
        <v>62</v>
      </c>
      <c r="D34" s="19">
        <f t="shared" si="0"/>
        <v>27</v>
      </c>
      <c r="E34" s="11">
        <v>1</v>
      </c>
      <c r="F34" s="10">
        <f t="shared" si="1"/>
        <v>34</v>
      </c>
      <c r="G34" s="13">
        <f t="shared" si="2"/>
        <v>61</v>
      </c>
      <c r="H34" s="17">
        <v>168</v>
      </c>
      <c r="I34" s="32">
        <v>4</v>
      </c>
      <c r="J34" s="10">
        <f t="shared" si="3"/>
        <v>35</v>
      </c>
      <c r="K34" s="8">
        <f t="shared" si="4"/>
        <v>41</v>
      </c>
    </row>
    <row r="35" spans="1:11" ht="15" customHeight="1" x14ac:dyDescent="0.2">
      <c r="A35" s="30">
        <f t="shared" si="5"/>
        <v>28</v>
      </c>
      <c r="B35" s="26" t="s">
        <v>23</v>
      </c>
      <c r="C35" s="11">
        <v>37</v>
      </c>
      <c r="D35" s="19">
        <f t="shared" si="0"/>
        <v>28</v>
      </c>
      <c r="E35" s="11">
        <v>8</v>
      </c>
      <c r="F35" s="10">
        <f t="shared" si="1"/>
        <v>30</v>
      </c>
      <c r="G35" s="13">
        <f t="shared" si="2"/>
        <v>3.625</v>
      </c>
      <c r="H35" s="17">
        <v>114</v>
      </c>
      <c r="I35" s="32">
        <v>57</v>
      </c>
      <c r="J35" s="10">
        <f t="shared" si="3"/>
        <v>29</v>
      </c>
      <c r="K35" s="8">
        <f t="shared" si="4"/>
        <v>1</v>
      </c>
    </row>
    <row r="36" spans="1:11" ht="15" customHeight="1" x14ac:dyDescent="0.2">
      <c r="A36" s="30">
        <f t="shared" si="5"/>
        <v>29</v>
      </c>
      <c r="B36" s="26" t="s">
        <v>24</v>
      </c>
      <c r="C36" s="11">
        <v>26</v>
      </c>
      <c r="D36" s="19">
        <f t="shared" si="0"/>
        <v>31</v>
      </c>
      <c r="E36" s="11">
        <v>37</v>
      </c>
      <c r="F36" s="10">
        <f t="shared" si="1"/>
        <v>25</v>
      </c>
      <c r="G36" s="13">
        <f t="shared" si="2"/>
        <v>-0.29729729729729731</v>
      </c>
      <c r="H36" s="17">
        <v>112</v>
      </c>
      <c r="I36" s="32">
        <v>201</v>
      </c>
      <c r="J36" s="10">
        <f t="shared" si="3"/>
        <v>25</v>
      </c>
      <c r="K36" s="8">
        <f t="shared" si="4"/>
        <v>-0.44278606965174128</v>
      </c>
    </row>
    <row r="37" spans="1:11" ht="15" customHeight="1" x14ac:dyDescent="0.2">
      <c r="A37" s="30">
        <f t="shared" si="5"/>
        <v>30</v>
      </c>
      <c r="B37" s="26" t="s">
        <v>30</v>
      </c>
      <c r="C37" s="11">
        <v>31</v>
      </c>
      <c r="D37" s="19">
        <f t="shared" si="0"/>
        <v>29</v>
      </c>
      <c r="E37" s="11">
        <v>16</v>
      </c>
      <c r="F37" s="10">
        <f t="shared" si="1"/>
        <v>28</v>
      </c>
      <c r="G37" s="13">
        <f t="shared" si="2"/>
        <v>0.9375</v>
      </c>
      <c r="H37" s="17">
        <v>86</v>
      </c>
      <c r="I37" s="32">
        <v>74</v>
      </c>
      <c r="J37" s="10">
        <f t="shared" si="3"/>
        <v>27</v>
      </c>
      <c r="K37" s="8">
        <f t="shared" si="4"/>
        <v>0.16216216216216217</v>
      </c>
    </row>
    <row r="38" spans="1:11" ht="15" customHeight="1" x14ac:dyDescent="0.2">
      <c r="A38" s="30">
        <f t="shared" si="5"/>
        <v>31</v>
      </c>
      <c r="B38" s="26" t="s">
        <v>27</v>
      </c>
      <c r="C38" s="11">
        <v>27</v>
      </c>
      <c r="D38" s="19">
        <f t="shared" si="0"/>
        <v>30</v>
      </c>
      <c r="E38" s="11">
        <v>20</v>
      </c>
      <c r="F38" s="10">
        <f t="shared" si="1"/>
        <v>27</v>
      </c>
      <c r="G38" s="13">
        <f t="shared" si="2"/>
        <v>0.35</v>
      </c>
      <c r="H38" s="17">
        <v>84</v>
      </c>
      <c r="I38" s="32">
        <v>61</v>
      </c>
      <c r="J38" s="10">
        <f t="shared" si="3"/>
        <v>28</v>
      </c>
      <c r="K38" s="8">
        <f t="shared" si="4"/>
        <v>0.37704918032786883</v>
      </c>
    </row>
    <row r="39" spans="1:11" ht="15" customHeight="1" x14ac:dyDescent="0.2">
      <c r="A39" s="30">
        <f t="shared" si="5"/>
        <v>32</v>
      </c>
      <c r="B39" s="26" t="s">
        <v>32</v>
      </c>
      <c r="C39" s="11">
        <v>12</v>
      </c>
      <c r="D39" s="19">
        <f t="shared" si="0"/>
        <v>33</v>
      </c>
      <c r="E39" s="11">
        <v>5</v>
      </c>
      <c r="F39" s="10">
        <f t="shared" si="1"/>
        <v>32</v>
      </c>
      <c r="G39" s="13">
        <f t="shared" si="2"/>
        <v>1.4</v>
      </c>
      <c r="H39" s="17">
        <v>35</v>
      </c>
      <c r="I39" s="32">
        <v>48</v>
      </c>
      <c r="J39" s="10">
        <f t="shared" si="3"/>
        <v>30</v>
      </c>
      <c r="K39" s="8">
        <f t="shared" si="4"/>
        <v>-0.27083333333333331</v>
      </c>
    </row>
    <row r="40" spans="1:11" ht="15" customHeight="1" x14ac:dyDescent="0.2">
      <c r="A40" s="30">
        <f t="shared" si="5"/>
        <v>33</v>
      </c>
      <c r="B40" s="26" t="s">
        <v>21</v>
      </c>
      <c r="C40" s="11">
        <v>7</v>
      </c>
      <c r="D40" s="19">
        <f t="shared" si="0"/>
        <v>34</v>
      </c>
      <c r="E40" s="11">
        <v>0</v>
      </c>
      <c r="F40" s="10">
        <f t="shared" si="1"/>
        <v>36</v>
      </c>
      <c r="G40" s="13">
        <f t="shared" ref="G40:G49" si="6">IF(ISERROR((C40-E40)/E40), IF(E40=0,IF(C40&gt;0,1,IF(C40=0,0,((C40-E40)/E40)))),(C40-E40)/E40)</f>
        <v>1</v>
      </c>
      <c r="H40" s="17">
        <v>33</v>
      </c>
      <c r="I40" s="32">
        <v>15</v>
      </c>
      <c r="J40" s="10">
        <f t="shared" si="3"/>
        <v>34</v>
      </c>
      <c r="K40" s="8">
        <f t="shared" ref="K40:K49" si="7">IF(ISERROR((H40-I40)/I40), IF(I40=0,IF(H40&gt;0,1,IF(H40=0,0,((H40-I40)/I40)))),(H40-I40)/I40)</f>
        <v>1.2</v>
      </c>
    </row>
    <row r="41" spans="1:11" ht="15" customHeight="1" x14ac:dyDescent="0.2">
      <c r="A41" s="30">
        <f t="shared" si="5"/>
        <v>34</v>
      </c>
      <c r="B41" s="26" t="s">
        <v>50</v>
      </c>
      <c r="C41" s="11">
        <v>19</v>
      </c>
      <c r="D41" s="19">
        <f t="shared" si="0"/>
        <v>32</v>
      </c>
      <c r="E41" s="11">
        <v>0</v>
      </c>
      <c r="F41" s="10">
        <f t="shared" si="1"/>
        <v>36</v>
      </c>
      <c r="G41" s="13">
        <f t="shared" si="6"/>
        <v>1</v>
      </c>
      <c r="H41" s="17">
        <v>25</v>
      </c>
      <c r="I41" s="32">
        <v>0</v>
      </c>
      <c r="J41" s="10">
        <f t="shared" si="3"/>
        <v>42</v>
      </c>
      <c r="K41" s="8">
        <f t="shared" si="7"/>
        <v>1</v>
      </c>
    </row>
    <row r="42" spans="1:11" ht="15" customHeight="1" x14ac:dyDescent="0.2">
      <c r="A42" s="30">
        <f t="shared" si="5"/>
        <v>35</v>
      </c>
      <c r="B42" s="26" t="s">
        <v>29</v>
      </c>
      <c r="C42" s="11">
        <v>4</v>
      </c>
      <c r="D42" s="19">
        <f t="shared" si="0"/>
        <v>36</v>
      </c>
      <c r="E42" s="11">
        <v>11</v>
      </c>
      <c r="F42" s="10">
        <f t="shared" si="1"/>
        <v>29</v>
      </c>
      <c r="G42" s="13">
        <f t="shared" si="6"/>
        <v>-0.63636363636363635</v>
      </c>
      <c r="H42" s="17">
        <v>20</v>
      </c>
      <c r="I42" s="32">
        <v>34</v>
      </c>
      <c r="J42" s="10">
        <f t="shared" si="3"/>
        <v>31</v>
      </c>
      <c r="K42" s="8">
        <f t="shared" si="7"/>
        <v>-0.41176470588235292</v>
      </c>
    </row>
    <row r="43" spans="1:11" ht="15" customHeight="1" x14ac:dyDescent="0.2">
      <c r="A43" s="30">
        <f t="shared" si="5"/>
        <v>36</v>
      </c>
      <c r="B43" s="26" t="s">
        <v>31</v>
      </c>
      <c r="C43" s="11">
        <v>7</v>
      </c>
      <c r="D43" s="19">
        <f t="shared" si="0"/>
        <v>34</v>
      </c>
      <c r="E43" s="11">
        <v>4</v>
      </c>
      <c r="F43" s="10">
        <f t="shared" si="1"/>
        <v>33</v>
      </c>
      <c r="G43" s="13">
        <f t="shared" si="6"/>
        <v>0.75</v>
      </c>
      <c r="H43" s="17">
        <v>14</v>
      </c>
      <c r="I43" s="32">
        <v>23</v>
      </c>
      <c r="J43" s="10">
        <f t="shared" si="3"/>
        <v>32</v>
      </c>
      <c r="K43" s="8">
        <f t="shared" si="7"/>
        <v>-0.39130434782608697</v>
      </c>
    </row>
    <row r="44" spans="1:11" ht="15" customHeight="1" x14ac:dyDescent="0.2">
      <c r="A44" s="30">
        <f t="shared" si="5"/>
        <v>37</v>
      </c>
      <c r="B44" s="26" t="s">
        <v>43</v>
      </c>
      <c r="C44" s="11">
        <v>2</v>
      </c>
      <c r="D44" s="19">
        <f t="shared" si="0"/>
        <v>38</v>
      </c>
      <c r="E44" s="11">
        <v>0</v>
      </c>
      <c r="F44" s="10">
        <f t="shared" si="1"/>
        <v>36</v>
      </c>
      <c r="G44" s="13">
        <f t="shared" si="6"/>
        <v>1</v>
      </c>
      <c r="H44" s="17">
        <v>11</v>
      </c>
      <c r="I44" s="32">
        <v>0</v>
      </c>
      <c r="J44" s="10">
        <f t="shared" si="3"/>
        <v>42</v>
      </c>
      <c r="K44" s="8">
        <f t="shared" si="7"/>
        <v>1</v>
      </c>
    </row>
    <row r="45" spans="1:11" ht="15" customHeight="1" x14ac:dyDescent="0.2">
      <c r="A45" s="30">
        <f t="shared" si="5"/>
        <v>38</v>
      </c>
      <c r="B45" s="26" t="s">
        <v>38</v>
      </c>
      <c r="C45" s="11">
        <v>2</v>
      </c>
      <c r="D45" s="19">
        <f t="shared" si="0"/>
        <v>38</v>
      </c>
      <c r="E45" s="11">
        <v>7</v>
      </c>
      <c r="F45" s="10">
        <f t="shared" si="1"/>
        <v>31</v>
      </c>
      <c r="G45" s="13">
        <f t="shared" si="6"/>
        <v>-0.7142857142857143</v>
      </c>
      <c r="H45" s="17">
        <v>6</v>
      </c>
      <c r="I45" s="32">
        <v>17</v>
      </c>
      <c r="J45" s="10">
        <f t="shared" si="3"/>
        <v>33</v>
      </c>
      <c r="K45" s="8">
        <f t="shared" si="7"/>
        <v>-0.6470588235294118</v>
      </c>
    </row>
    <row r="46" spans="1:11" ht="15" customHeight="1" x14ac:dyDescent="0.2">
      <c r="A46" s="30">
        <f t="shared" si="5"/>
        <v>39</v>
      </c>
      <c r="B46" s="26" t="s">
        <v>51</v>
      </c>
      <c r="C46" s="11">
        <v>1</v>
      </c>
      <c r="D46" s="19">
        <f t="shared" ref="D46:D49" si="8">RANK(C46,$C$8:$C$55)</f>
        <v>41</v>
      </c>
      <c r="E46" s="11">
        <v>0</v>
      </c>
      <c r="F46" s="10">
        <f t="shared" ref="F46:F49" si="9">RANK(E46,$E$8:$E$55)</f>
        <v>36</v>
      </c>
      <c r="G46" s="13">
        <f t="shared" si="6"/>
        <v>1</v>
      </c>
      <c r="H46" s="17">
        <v>6</v>
      </c>
      <c r="I46" s="32">
        <v>0</v>
      </c>
      <c r="J46" s="10">
        <f t="shared" ref="J46:J49" si="10">RANK(I46,$I$8:$I$55)</f>
        <v>42</v>
      </c>
      <c r="K46" s="8">
        <f t="shared" si="7"/>
        <v>1</v>
      </c>
    </row>
    <row r="47" spans="1:11" ht="15" customHeight="1" x14ac:dyDescent="0.2">
      <c r="A47" s="30">
        <f t="shared" si="5"/>
        <v>40</v>
      </c>
      <c r="B47" s="26" t="s">
        <v>47</v>
      </c>
      <c r="C47" s="11">
        <v>3</v>
      </c>
      <c r="D47" s="19">
        <f t="shared" si="8"/>
        <v>37</v>
      </c>
      <c r="E47" s="11">
        <v>1</v>
      </c>
      <c r="F47" s="10">
        <f t="shared" si="9"/>
        <v>34</v>
      </c>
      <c r="G47" s="13">
        <f t="shared" si="6"/>
        <v>2</v>
      </c>
      <c r="H47" s="17">
        <v>5</v>
      </c>
      <c r="I47" s="32">
        <v>2</v>
      </c>
      <c r="J47" s="10">
        <f t="shared" si="10"/>
        <v>36</v>
      </c>
      <c r="K47" s="8">
        <f t="shared" si="7"/>
        <v>1.5</v>
      </c>
    </row>
    <row r="48" spans="1:11" ht="15" customHeight="1" x14ac:dyDescent="0.2">
      <c r="A48" s="30">
        <f t="shared" si="5"/>
        <v>41</v>
      </c>
      <c r="B48" s="26" t="s">
        <v>46</v>
      </c>
      <c r="C48" s="11">
        <v>0</v>
      </c>
      <c r="D48" s="19">
        <f t="shared" si="8"/>
        <v>42</v>
      </c>
      <c r="E48" s="11">
        <v>0</v>
      </c>
      <c r="F48" s="10">
        <f t="shared" si="9"/>
        <v>36</v>
      </c>
      <c r="G48" s="13">
        <f t="shared" si="6"/>
        <v>0</v>
      </c>
      <c r="H48" s="17">
        <v>3</v>
      </c>
      <c r="I48" s="32">
        <v>0</v>
      </c>
      <c r="J48" s="10">
        <f t="shared" si="10"/>
        <v>42</v>
      </c>
      <c r="K48" s="8">
        <f t="shared" si="7"/>
        <v>1</v>
      </c>
    </row>
    <row r="49" spans="1:11" ht="15" customHeight="1" x14ac:dyDescent="0.2">
      <c r="A49" s="30">
        <f t="shared" si="5"/>
        <v>42</v>
      </c>
      <c r="B49" s="26" t="s">
        <v>59</v>
      </c>
      <c r="C49" s="11">
        <v>2</v>
      </c>
      <c r="D49" s="19">
        <f t="shared" si="8"/>
        <v>38</v>
      </c>
      <c r="E49" s="11">
        <v>0</v>
      </c>
      <c r="F49" s="10">
        <f t="shared" si="9"/>
        <v>36</v>
      </c>
      <c r="G49" s="13">
        <f t="shared" si="6"/>
        <v>1</v>
      </c>
      <c r="H49" s="17">
        <v>2</v>
      </c>
      <c r="I49" s="32">
        <v>0</v>
      </c>
      <c r="J49" s="10">
        <f t="shared" si="10"/>
        <v>42</v>
      </c>
      <c r="K49" s="8">
        <f t="shared" si="7"/>
        <v>1</v>
      </c>
    </row>
    <row r="50" spans="1:11" ht="15" customHeight="1" x14ac:dyDescent="0.2">
      <c r="A50" s="30">
        <f t="shared" si="5"/>
        <v>43</v>
      </c>
      <c r="B50" s="26" t="s">
        <v>45</v>
      </c>
      <c r="C50" s="11">
        <v>0</v>
      </c>
      <c r="D50" s="19">
        <f>RANK(C50,$C$8:$C$55)</f>
        <v>42</v>
      </c>
      <c r="E50" s="11">
        <v>0</v>
      </c>
      <c r="F50" s="10">
        <f>RANK(E50,$E$8:$E$55)</f>
        <v>36</v>
      </c>
      <c r="G50" s="13">
        <f t="shared" ref="G50:G54" si="11">IF(ISERROR((C50-E50)/E50), IF(E50=0,IF(C50&gt;0,1,IF(C50=0,0,((C50-E50)/E50)))),(C50-E50)/E50)</f>
        <v>0</v>
      </c>
      <c r="H50" s="17">
        <v>1</v>
      </c>
      <c r="I50" s="32">
        <v>0</v>
      </c>
      <c r="J50" s="10">
        <f>RANK(I50,$I$8:$I$55)</f>
        <v>42</v>
      </c>
      <c r="K50" s="8">
        <f t="shared" ref="K50:K54" si="12">IF(ISERROR((H50-I50)/I50), IF(I50=0,IF(H50&gt;0,1,IF(H50=0,0,((H50-I50)/I50)))),(H50-I50)/I50)</f>
        <v>1</v>
      </c>
    </row>
    <row r="51" spans="1:11" ht="15" customHeight="1" x14ac:dyDescent="0.2">
      <c r="A51" s="30">
        <f t="shared" si="5"/>
        <v>44</v>
      </c>
      <c r="B51" s="26" t="s">
        <v>52</v>
      </c>
      <c r="C51" s="11">
        <v>0</v>
      </c>
      <c r="D51" s="19">
        <f>RANK(C51,$C$8:$C$55)</f>
        <v>42</v>
      </c>
      <c r="E51" s="11">
        <v>0</v>
      </c>
      <c r="F51" s="10">
        <f>RANK(E51,$E$8:$E$55)</f>
        <v>36</v>
      </c>
      <c r="G51" s="13">
        <f t="shared" si="11"/>
        <v>0</v>
      </c>
      <c r="H51" s="17">
        <v>0</v>
      </c>
      <c r="I51" s="32">
        <v>1</v>
      </c>
      <c r="J51" s="10">
        <f>RANK(I51,$I$8:$I$55)</f>
        <v>38</v>
      </c>
      <c r="K51" s="8">
        <f t="shared" si="12"/>
        <v>-1</v>
      </c>
    </row>
    <row r="52" spans="1:11" ht="15" customHeight="1" x14ac:dyDescent="0.2">
      <c r="A52" s="30">
        <f t="shared" si="5"/>
        <v>45</v>
      </c>
      <c r="B52" s="26" t="s">
        <v>41</v>
      </c>
      <c r="C52" s="11">
        <v>0</v>
      </c>
      <c r="D52" s="19">
        <f>RANK(C52,$C$8:$C$55)</f>
        <v>42</v>
      </c>
      <c r="E52" s="11">
        <v>0</v>
      </c>
      <c r="F52" s="10">
        <f>RANK(E52,$E$8:$E$55)</f>
        <v>36</v>
      </c>
      <c r="G52" s="13">
        <f t="shared" si="11"/>
        <v>0</v>
      </c>
      <c r="H52" s="17">
        <v>0</v>
      </c>
      <c r="I52" s="32">
        <v>1</v>
      </c>
      <c r="J52" s="10">
        <f>RANK(I52,$I$8:$I$55)</f>
        <v>38</v>
      </c>
      <c r="K52" s="8">
        <f t="shared" si="12"/>
        <v>-1</v>
      </c>
    </row>
    <row r="53" spans="1:11" ht="15" customHeight="1" x14ac:dyDescent="0.2">
      <c r="A53" s="30">
        <f t="shared" si="5"/>
        <v>46</v>
      </c>
      <c r="B53" s="26" t="s">
        <v>48</v>
      </c>
      <c r="C53" s="11">
        <v>0</v>
      </c>
      <c r="D53" s="19">
        <f>RANK(C53,$C$8:$C$55)</f>
        <v>42</v>
      </c>
      <c r="E53" s="11">
        <v>0</v>
      </c>
      <c r="F53" s="10">
        <f>RANK(E53,$E$8:$E$55)</f>
        <v>36</v>
      </c>
      <c r="G53" s="13">
        <f t="shared" ref="G53" si="13">IF(ISERROR((C53-E53)/E53), IF(E53=0,IF(C53&gt;0,1,IF(C53=0,0,((C53-E53)/E53)))),(C53-E53)/E53)</f>
        <v>0</v>
      </c>
      <c r="H53" s="17">
        <v>0</v>
      </c>
      <c r="I53" s="32">
        <v>1</v>
      </c>
      <c r="J53" s="10">
        <f>RANK(I53,$I$8:$I$55)</f>
        <v>38</v>
      </c>
      <c r="K53" s="8">
        <f t="shared" si="12"/>
        <v>-1</v>
      </c>
    </row>
    <row r="54" spans="1:11" ht="15" customHeight="1" x14ac:dyDescent="0.2">
      <c r="A54" s="30">
        <f t="shared" si="5"/>
        <v>47</v>
      </c>
      <c r="B54" s="26" t="s">
        <v>53</v>
      </c>
      <c r="C54" s="11">
        <v>0</v>
      </c>
      <c r="D54" s="19">
        <f>RANK(C54,$C$8:$C$55)</f>
        <v>42</v>
      </c>
      <c r="E54" s="11">
        <v>0</v>
      </c>
      <c r="F54" s="10">
        <f>RANK(E54,$E$8:$E$55)</f>
        <v>36</v>
      </c>
      <c r="G54" s="13">
        <f t="shared" si="11"/>
        <v>0</v>
      </c>
      <c r="H54" s="17">
        <v>0</v>
      </c>
      <c r="I54" s="32">
        <v>1</v>
      </c>
      <c r="J54" s="10">
        <f>RANK(I54,$I$8:$I$55)</f>
        <v>38</v>
      </c>
      <c r="K54" s="8">
        <f t="shared" si="12"/>
        <v>-1</v>
      </c>
    </row>
    <row r="55" spans="1:11" ht="15" customHeight="1" thickBot="1" x14ac:dyDescent="0.25">
      <c r="A55" s="41">
        <f t="shared" si="5"/>
        <v>48</v>
      </c>
      <c r="B55" s="33" t="s">
        <v>49</v>
      </c>
      <c r="C55" s="34">
        <v>0</v>
      </c>
      <c r="D55" s="35">
        <f>RANK(C55,$C$8:$C$55)</f>
        <v>42</v>
      </c>
      <c r="E55" s="36">
        <v>0</v>
      </c>
      <c r="F55" s="37">
        <f>RANK(E55,$E$8:$E$55)</f>
        <v>36</v>
      </c>
      <c r="G55" s="38">
        <f t="shared" ref="G55" si="14">IF(ISERROR((C55-E55)/E55), IF(E55=0,IF(C55&gt;0,1,IF(C55=0,0,((C55-E55)/E55)))),(C55-E55)/E55)</f>
        <v>0</v>
      </c>
      <c r="H55" s="39">
        <v>0</v>
      </c>
      <c r="I55" s="42">
        <v>2</v>
      </c>
      <c r="J55" s="37">
        <f>RANK(I55,$I$8:$I$55)</f>
        <v>36</v>
      </c>
      <c r="K55" s="40">
        <f t="shared" ref="K55" si="15">IF(ISERROR((H55-I55)/I55), IF(I55=0,IF(H55&gt;0,1,IF(H55=0,0,((H55-I55)/I55)))),(H55-I55)/I55)</f>
        <v>-1</v>
      </c>
    </row>
  </sheetData>
  <sortState xmlns:xlrd2="http://schemas.microsoft.com/office/spreadsheetml/2017/richdata2" ref="A8:K55">
    <sortCondition descending="1" ref="H8:H55"/>
  </sortState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5 K8:K55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85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ignoredErrors>
    <ignoredError sqref="D55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0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G8:G54</xm:sqref>
        </x14:conditionalFormatting>
        <x14:conditionalFormatting xmlns:xm="http://schemas.microsoft.com/office/excel/2006/main">
          <x14:cfRule type="iconSet" priority="126" id="{CA074588-2ADC-4BEF-95C7-7EFFC36AE62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G55</xm:sqref>
        </x14:conditionalFormatting>
        <x14:conditionalFormatting xmlns:xm="http://schemas.microsoft.com/office/excel/2006/main">
          <x14:cfRule type="iconSet" priority="151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K8:K54</xm:sqref>
        </x14:conditionalFormatting>
        <x14:conditionalFormatting xmlns:xm="http://schemas.microsoft.com/office/excel/2006/main">
          <x14:cfRule type="iconSet" priority="127" id="{C258B821-32E7-4636-A02D-0315ED3D0BAB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D2423_April24</vt:lpstr>
      <vt:lpstr>D2423_April24!Print_Area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Dimitris Minotos (AMVIR Statistics)</cp:lastModifiedBy>
  <cp:lastPrinted>2024-04-14T07:41:04Z</cp:lastPrinted>
  <dcterms:created xsi:type="dcterms:W3CDTF">2014-06-13T11:16:12Z</dcterms:created>
  <dcterms:modified xsi:type="dcterms:W3CDTF">2024-05-19T07:40:16Z</dcterms:modified>
</cp:coreProperties>
</file>