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virgr-my.sharepoint.com/personal/statistics_seaa_gr/Documents/Monthly Delivery/Comparison/"/>
    </mc:Choice>
  </mc:AlternateContent>
  <xr:revisionPtr revIDLastSave="549" documentId="8_{19916894-35C8-48AC-8682-A4B251C6F20F}" xr6:coauthVersionLast="47" xr6:coauthVersionMax="47" xr10:uidLastSave="{9A8BFC57-CEC8-4AD4-A87D-8DCF24FC69D6}"/>
  <bookViews>
    <workbookView xWindow="1335" yWindow="3510" windowWidth="27465" windowHeight="12135" xr2:uid="{00000000-000D-0000-FFFF-FFFF00000000}"/>
  </bookViews>
  <sheets>
    <sheet name="D2322_December23" sheetId="1" r:id="rId1"/>
  </sheets>
  <definedNames>
    <definedName name="_xlnm.Print_Area" localSheetId="0">D2322_December23!$A$1:$K$60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1" l="1"/>
  <c r="F59" i="1"/>
  <c r="G59" i="1"/>
  <c r="J59" i="1"/>
  <c r="K59" i="1"/>
  <c r="J60" i="1" l="1"/>
  <c r="K60" i="1"/>
  <c r="F60" i="1"/>
  <c r="G60" i="1"/>
  <c r="D60" i="1"/>
  <c r="K57" i="1"/>
  <c r="J57" i="1"/>
  <c r="G57" i="1"/>
  <c r="F57" i="1"/>
  <c r="D57" i="1"/>
  <c r="D56" i="1"/>
  <c r="F56" i="1"/>
  <c r="G56" i="1"/>
  <c r="J56" i="1"/>
  <c r="K56" i="1"/>
  <c r="D58" i="1"/>
  <c r="F58" i="1"/>
  <c r="G58" i="1"/>
  <c r="J58" i="1"/>
  <c r="K58" i="1"/>
  <c r="I7" i="1" l="1"/>
  <c r="H7" i="1"/>
  <c r="K43" i="1"/>
  <c r="J43" i="1"/>
  <c r="G43" i="1" l="1"/>
  <c r="F43" i="1"/>
  <c r="E7" i="1"/>
  <c r="D43" i="1"/>
  <c r="C7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4" i="1"/>
  <c r="D45" i="1"/>
  <c r="D46" i="1"/>
  <c r="D47" i="1"/>
  <c r="D48" i="1"/>
  <c r="D49" i="1"/>
  <c r="D50" i="1"/>
  <c r="D51" i="1"/>
  <c r="D52" i="1"/>
  <c r="D53" i="1"/>
  <c r="D54" i="1"/>
  <c r="D55" i="1"/>
  <c r="D10" i="1"/>
  <c r="D11" i="1"/>
  <c r="D12" i="1"/>
  <c r="D13" i="1"/>
  <c r="D9" i="1"/>
  <c r="D8" i="1"/>
  <c r="K28" i="1"/>
  <c r="J28" i="1"/>
  <c r="G28" i="1"/>
  <c r="F28" i="1"/>
  <c r="G8" i="1"/>
  <c r="K13" i="1" l="1"/>
  <c r="J13" i="1"/>
  <c r="G13" i="1"/>
  <c r="F13" i="1"/>
  <c r="J10" i="1" l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4" i="1"/>
  <c r="J45" i="1"/>
  <c r="J46" i="1"/>
  <c r="J47" i="1"/>
  <c r="J48" i="1"/>
  <c r="J49" i="1"/>
  <c r="J50" i="1"/>
  <c r="J51" i="1"/>
  <c r="J52" i="1"/>
  <c r="J53" i="1"/>
  <c r="J54" i="1"/>
  <c r="J55" i="1"/>
  <c r="J9" i="1"/>
  <c r="J8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4" i="1"/>
  <c r="F45" i="1"/>
  <c r="F46" i="1"/>
  <c r="F47" i="1"/>
  <c r="F48" i="1"/>
  <c r="F49" i="1"/>
  <c r="F50" i="1"/>
  <c r="F51" i="1"/>
  <c r="F52" i="1"/>
  <c r="F53" i="1"/>
  <c r="F54" i="1"/>
  <c r="F55" i="1"/>
  <c r="F9" i="1"/>
  <c r="F8" i="1"/>
  <c r="G10" i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48" i="1"/>
  <c r="G49" i="1"/>
  <c r="G50" i="1"/>
  <c r="G51" i="1"/>
  <c r="G52" i="1"/>
  <c r="G53" i="1"/>
  <c r="G54" i="1"/>
  <c r="G55" i="1"/>
  <c r="G9" i="1"/>
  <c r="K47" i="1"/>
  <c r="K48" i="1"/>
  <c r="K49" i="1"/>
  <c r="K50" i="1"/>
  <c r="K51" i="1"/>
  <c r="K52" i="1"/>
  <c r="K53" i="1"/>
  <c r="K54" i="1"/>
  <c r="K55" i="1"/>
  <c r="K46" i="1" l="1"/>
  <c r="K34" i="1" l="1"/>
  <c r="K45" i="1"/>
  <c r="K30" i="1" l="1"/>
  <c r="K44" i="1"/>
  <c r="K10" i="1" l="1"/>
  <c r="K8" i="1"/>
  <c r="K12" i="1"/>
  <c r="K22" i="1"/>
  <c r="K14" i="1"/>
  <c r="K11" i="1"/>
  <c r="K23" i="1"/>
  <c r="K19" i="1"/>
  <c r="K20" i="1"/>
  <c r="K26" i="1"/>
  <c r="K29" i="1"/>
  <c r="K15" i="1"/>
  <c r="K17" i="1"/>
  <c r="K16" i="1"/>
  <c r="K32" i="1"/>
  <c r="K25" i="1"/>
  <c r="K24" i="1"/>
  <c r="K18" i="1"/>
  <c r="K21" i="1"/>
  <c r="K27" i="1"/>
  <c r="K35" i="1"/>
  <c r="K31" i="1"/>
  <c r="K36" i="1"/>
  <c r="K33" i="1"/>
  <c r="K39" i="1"/>
  <c r="K37" i="1"/>
  <c r="K41" i="1"/>
  <c r="K40" i="1"/>
  <c r="K38" i="1"/>
  <c r="K42" i="1"/>
  <c r="K7" i="1" l="1"/>
  <c r="G7" i="1" l="1"/>
  <c r="K9" i="1" l="1"/>
  <c r="K6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<sst xmlns="http://schemas.openxmlformats.org/spreadsheetml/2006/main" count="65" uniqueCount="65">
  <si>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</si>
  <si>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</si>
  <si>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</si>
  <si>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</si>
  <si>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</si>
  <si>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</si>
  <si>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</si>
  <si>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</si>
  <si>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</si>
  <si>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</si>
  <si>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</si>
  <si>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</si>
  <si>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</si>
  <si>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</si>
  <si>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</si>
  <si>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</si>
  <si>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</si>
  <si>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</si>
  <si>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</si>
  <si>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</si>
  <si>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</si>
  <si>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</si>
  <si>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</si>
  <si>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</si>
  <si>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</si>
  <si>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</si>
  <si>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</si>
  <si>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</si>
  <si>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</si>
  <si>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</si>
  <si>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</si>
  <si>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</si>
  <si>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</si>
  <si>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</si>
  <si>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TESLA</t>
  </si>
  <si>
    <t>CUPRA</t>
  </si>
  <si>
    <t xml:space="preserve">ΤΑΞΙΝΟΜΗΣΕΙΣ ΕΠΙΒΑΤΙΚΩΝ ΟΧΗΜΑΤΩΝ </t>
  </si>
  <si>
    <t xml:space="preserve">PASSENGER CAR'S REGISTRATIONS </t>
  </si>
  <si>
    <t>MASERATI</t>
  </si>
  <si>
    <t>KIA</t>
  </si>
  <si>
    <t>CITROEN/DS</t>
  </si>
  <si>
    <t>LEAPMOTOR</t>
  </si>
  <si>
    <t>% D23/22</t>
  </si>
  <si>
    <t>CHAUSSON</t>
  </si>
  <si>
    <t>BENTLEY</t>
  </si>
  <si>
    <t>LOTUS</t>
  </si>
  <si>
    <t>FERRARI</t>
  </si>
  <si>
    <t>JIAYUAN</t>
  </si>
  <si>
    <t>KERABOSS</t>
  </si>
  <si>
    <t>CAPRON</t>
  </si>
  <si>
    <t>LAMBORGHINI</t>
  </si>
  <si>
    <t>ZHIDOU</t>
  </si>
  <si>
    <t>LEVC</t>
  </si>
  <si>
    <t>LANCIA</t>
  </si>
  <si>
    <t>BYD</t>
  </si>
  <si>
    <t>MG</t>
  </si>
  <si>
    <t>ESAGONO ENERGIA</t>
  </si>
  <si>
    <t>ROLLS ROYCE</t>
  </si>
  <si>
    <t>SAIC MAXUS</t>
  </si>
  <si>
    <t>December '23 -YTD</t>
  </si>
  <si>
    <t>Dec. '23</t>
  </si>
  <si>
    <t>Dec. '22</t>
  </si>
  <si>
    <t>Dec. '23 - YTD</t>
  </si>
  <si>
    <t>Dec. '22 - YTD</t>
  </si>
  <si>
    <t>SERES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</si>
</sst>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\(#\)"/>
  </numFmts>
  <fonts count="13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1" fillId="0" borderId="0"/>
  </cellStyleXfs>
  <cellXfs count="48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right" vertical="center"/>
    </xf>
    <xf numFmtId="17" fontId="5" fillId="2" borderId="1" xfId="2" applyNumberFormat="1" applyFont="1" applyFill="1" applyBorder="1" applyAlignment="1">
      <alignment horizontal="center" vertical="center"/>
    </xf>
    <xf numFmtId="165" fontId="10" fillId="3" borderId="7" xfId="2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 wrapText="1"/>
    </xf>
    <xf numFmtId="0" fontId="9" fillId="3" borderId="12" xfId="3" applyFont="1" applyFill="1" applyBorder="1" applyAlignment="1">
      <alignment horizontal="left" vertical="center"/>
    </xf>
    <xf numFmtId="164" fontId="6" fillId="3" borderId="13" xfId="1" applyNumberFormat="1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center" vertical="center" wrapText="1"/>
    </xf>
    <xf numFmtId="165" fontId="10" fillId="3" borderId="15" xfId="2" applyNumberFormat="1" applyFont="1" applyFill="1" applyBorder="1" applyAlignment="1">
      <alignment horizontal="center" vertical="center"/>
    </xf>
    <xf numFmtId="164" fontId="6" fillId="3" borderId="11" xfId="1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center" vertical="center" wrapText="1"/>
    </xf>
    <xf numFmtId="165" fontId="10" fillId="3" borderId="16" xfId="2" applyNumberFormat="1" applyFont="1" applyFill="1" applyBorder="1" applyAlignment="1">
      <alignment horizontal="center" vertical="center"/>
    </xf>
    <xf numFmtId="165" fontId="10" fillId="3" borderId="13" xfId="2" applyNumberFormat="1" applyFont="1" applyFill="1" applyBorder="1" applyAlignment="1">
      <alignment horizontal="center" vertical="center"/>
    </xf>
    <xf numFmtId="164" fontId="5" fillId="3" borderId="14" xfId="1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164" fontId="6" fillId="3" borderId="16" xfId="1" applyNumberFormat="1" applyFont="1" applyFill="1" applyBorder="1" applyAlignment="1">
      <alignment horizontal="right" vertical="center"/>
    </xf>
    <xf numFmtId="3" fontId="5" fillId="2" borderId="8" xfId="2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5" fillId="2" borderId="1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3" fontId="6" fillId="3" borderId="15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3" fontId="6" fillId="3" borderId="23" xfId="0" applyNumberFormat="1" applyFont="1" applyFill="1" applyBorder="1" applyAlignment="1">
      <alignment horizontal="center" vertical="center" wrapText="1"/>
    </xf>
    <xf numFmtId="165" fontId="10" fillId="3" borderId="24" xfId="2" applyNumberFormat="1" applyFont="1" applyFill="1" applyBorder="1" applyAlignment="1">
      <alignment horizontal="center" vertical="center"/>
    </xf>
    <xf numFmtId="3" fontId="6" fillId="3" borderId="21" xfId="0" applyNumberFormat="1" applyFont="1" applyFill="1" applyBorder="1" applyAlignment="1">
      <alignment horizontal="center" vertical="center" wrapText="1"/>
    </xf>
    <xf numFmtId="165" fontId="10" fillId="3" borderId="25" xfId="2" applyNumberFormat="1" applyFont="1" applyFill="1" applyBorder="1" applyAlignment="1">
      <alignment horizontal="center" vertical="center"/>
    </xf>
    <xf numFmtId="164" fontId="6" fillId="3" borderId="24" xfId="1" applyNumberFormat="1" applyFont="1" applyFill="1" applyBorder="1" applyAlignment="1">
      <alignment horizontal="right" vertical="center"/>
    </xf>
    <xf numFmtId="3" fontId="6" fillId="2" borderId="21" xfId="0" applyNumberFormat="1" applyFont="1" applyFill="1" applyBorder="1" applyAlignment="1">
      <alignment horizontal="center" vertical="center" wrapText="1"/>
    </xf>
    <xf numFmtId="164" fontId="6" fillId="3" borderId="22" xfId="1" applyNumberFormat="1" applyFont="1" applyFill="1" applyBorder="1" applyAlignment="1">
      <alignment horizontal="right" vertical="center"/>
    </xf>
    <xf numFmtId="0" fontId="6" fillId="2" borderId="26" xfId="2" applyFont="1" applyFill="1" applyBorder="1" applyAlignment="1">
      <alignment horizontal="center" vertical="center"/>
    </xf>
    <xf numFmtId="3" fontId="6" fillId="3" borderId="25" xfId="0" applyNumberFormat="1" applyFont="1" applyFill="1" applyBorder="1" applyAlignment="1">
      <alignment horizontal="center" vertical="center" wrapText="1"/>
    </xf>
    <xf numFmtId="3" fontId="5" fillId="3" borderId="8" xfId="2" applyNumberFormat="1" applyFont="1" applyFill="1" applyBorder="1" applyAlignment="1">
      <alignment horizontal="center" vertical="center"/>
    </xf>
    <xf numFmtId="3" fontId="5" fillId="3" borderId="9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6" xfId="2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4" xr:uid="{20467595-1643-4675-9B97-378431A6DB2A}"/>
    <cellStyle name="Percent" xfId="1" builtinId="5"/>
    <cellStyle name="Βασικό_1998-12-b" xfId="3" xr:uid="{00000000-0005-0000-0000-000002000000}"/>
    <cellStyle name="Βασικό_COMPARISON98_97" xfId="2" xr:uid="{00000000-0005-0000-0000-000003000000}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40004</xdr:colOff>
      <xdr:row>0</xdr:row>
      <xdr:rowOff>32150</xdr:rowOff>
    </xdr:from>
    <xdr:to>
      <xdr:col>11</xdr:col>
      <xdr:colOff>104</xdr:colOff>
      <xdr:row>3</xdr:row>
      <xdr:rowOff>207275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804" y="32150"/>
          <a:ext cx="684000" cy="107428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K60"/>
  <sheetViews>
    <sheetView tabSelected="1" zoomScaleNormal="100" zoomScaleSheetLayoutView="100" workbookViewId="0">
      <selection activeCell="H16" sqref="H16"/>
    </sheetView>
  </sheetViews>
  <sheetFormatPr defaultColWidth="9.140625" defaultRowHeight="11.25" x14ac:dyDescent="0.2"/>
  <cols>
    <col min="1" max="1" width="8.7109375" style="1" customWidth="1"/>
    <col min="2" max="2" width="18.7109375" style="1" customWidth="1"/>
    <col min="3" max="3" width="7.7109375" style="1" customWidth="1"/>
    <col min="4" max="4" width="5.7109375" style="1" customWidth="1"/>
    <col min="5" max="5" width="7.7109375" style="1" customWidth="1"/>
    <col min="6" max="6" width="5.7109375" style="1" customWidth="1"/>
    <col min="7" max="7" width="10.7109375" style="1" customWidth="1"/>
    <col min="8" max="8" width="14.7109375" style="1" customWidth="1"/>
    <col min="9" max="9" width="7.7109375" style="1" customWidth="1"/>
    <col min="10" max="10" width="5.7109375" style="2" customWidth="1"/>
    <col min="11" max="11" width="10.7109375" style="1" customWidth="1"/>
    <col min="12" max="12" width="9.140625" style="1"/>
    <col min="13" max="13" width="13.7109375" style="1" bestFit="1" customWidth="1"/>
    <col min="14" max="16384" width="9.140625" style="1"/>
  </cols>
  <sheetData>
    <row r="1" spans="1:11" ht="37.5" customHeight="1" x14ac:dyDescent="0.2"/>
    <row r="2" spans="1:11" ht="15" customHeight="1" x14ac:dyDescent="0.2">
      <c r="A2" s="3" t="s">
        <v>59</v>
      </c>
      <c r="B2" s="4"/>
      <c r="C2" s="4"/>
      <c r="D2" s="4"/>
    </row>
    <row r="3" spans="1:11" ht="18.75" customHeight="1" x14ac:dyDescent="0.2">
      <c r="A3" s="45" t="s">
        <v>36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8.75" customHeight="1" x14ac:dyDescent="0.2">
      <c r="A4" s="45" t="s">
        <v>37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1.25" customHeight="1" thickBot="1" x14ac:dyDescent="0.25">
      <c r="G5" s="2"/>
    </row>
    <row r="6" spans="1:11" ht="15" customHeight="1" x14ac:dyDescent="0.2">
      <c r="A6" s="27" t="s">
        <v>0</v>
      </c>
      <c r="B6" s="6" t="s">
        <v>1</v>
      </c>
      <c r="C6" s="46" t="s">
        <v>60</v>
      </c>
      <c r="D6" s="47"/>
      <c r="E6" s="47" t="s">
        <v>61</v>
      </c>
      <c r="F6" s="47"/>
      <c r="G6" s="7" t="s">
        <v>42</v>
      </c>
      <c r="H6" s="9" t="s">
        <v>62</v>
      </c>
      <c r="I6" s="47" t="s">
        <v>63</v>
      </c>
      <c r="J6" s="47"/>
      <c r="K6" s="7" t="str">
        <f>G6</f>
        <v>% D23/22</v>
      </c>
    </row>
    <row r="7" spans="1:11" s="5" customFormat="1" ht="15" customHeight="1" thickBot="1" x14ac:dyDescent="0.25">
      <c r="A7" s="28" t="s">
        <v>2</v>
      </c>
      <c r="B7" s="12" t="s">
        <v>3</v>
      </c>
      <c r="C7" s="43">
        <f>SUM(C8:C60)</f>
        <v>8240</v>
      </c>
      <c r="D7" s="44"/>
      <c r="E7" s="44">
        <f>SUM(E8:E60)</f>
        <v>6486</v>
      </c>
      <c r="F7" s="44"/>
      <c r="G7" s="20">
        <f>C7/E7-1</f>
        <v>0.27042861547949437</v>
      </c>
      <c r="H7" s="24">
        <f>SUM(H8:H60)</f>
        <v>134484</v>
      </c>
      <c r="I7" s="44">
        <f>SUM(I8:I60)</f>
        <v>105283</v>
      </c>
      <c r="J7" s="44"/>
      <c r="K7" s="20">
        <f>H7/I7-1</f>
        <v>0.27735721816437597</v>
      </c>
    </row>
    <row r="8" spans="1:11" ht="15" customHeight="1" x14ac:dyDescent="0.2">
      <c r="A8" s="29">
        <v>1</v>
      </c>
      <c r="B8" s="25" t="s">
        <v>4</v>
      </c>
      <c r="C8" s="21">
        <v>828</v>
      </c>
      <c r="D8" s="18">
        <f t="shared" ref="D8:D39" si="0">RANK(C8,$C$8:$C$60)</f>
        <v>2</v>
      </c>
      <c r="E8" s="21">
        <v>516</v>
      </c>
      <c r="F8" s="15">
        <f t="shared" ref="F8:F39" si="1">RANK(E8,$E$8:$E$60)</f>
        <v>4</v>
      </c>
      <c r="G8" s="23">
        <f t="shared" ref="G8:G39" si="2">IF(ISERROR((C8-E8)/E8), IF(E8=0,IF(C8&gt;0,1,IF(C8=0,0,((C8-E8)/E8)))),(C8-E8)/E8)</f>
        <v>0.60465116279069764</v>
      </c>
      <c r="H8" s="14">
        <v>16400</v>
      </c>
      <c r="I8" s="31">
        <v>14828</v>
      </c>
      <c r="J8" s="15">
        <f t="shared" ref="J8:J39" si="3">RANK(I8,$I$8:$I$60)</f>
        <v>1</v>
      </c>
      <c r="K8" s="16">
        <f t="shared" ref="K8:K39" si="4">IF(ISERROR((H8-I8)/I8), IF(I8=0,IF(H8&gt;0,1,IF(H8=0,0,((H8-I8)/I8)))),(H8-I8)/I8)</f>
        <v>0.10601564607499325</v>
      </c>
    </row>
    <row r="9" spans="1:11" ht="15" customHeight="1" x14ac:dyDescent="0.2">
      <c r="A9" s="30">
        <f t="shared" ref="A9:A60" si="5">A8+1</f>
        <v>2</v>
      </c>
      <c r="B9" s="26" t="s">
        <v>7</v>
      </c>
      <c r="C9" s="22">
        <v>139</v>
      </c>
      <c r="D9" s="19">
        <f t="shared" si="0"/>
        <v>20</v>
      </c>
      <c r="E9" s="22">
        <v>523</v>
      </c>
      <c r="F9" s="10">
        <f t="shared" si="1"/>
        <v>2</v>
      </c>
      <c r="G9" s="13">
        <f t="shared" si="2"/>
        <v>-0.73422562141491399</v>
      </c>
      <c r="H9" s="17">
        <v>10384</v>
      </c>
      <c r="I9" s="32">
        <v>5808</v>
      </c>
      <c r="J9" s="10">
        <f t="shared" si="3"/>
        <v>5</v>
      </c>
      <c r="K9" s="8">
        <f t="shared" si="4"/>
        <v>0.78787878787878785</v>
      </c>
    </row>
    <row r="10" spans="1:11" ht="15" customHeight="1" x14ac:dyDescent="0.2">
      <c r="A10" s="30">
        <f t="shared" si="5"/>
        <v>3</v>
      </c>
      <c r="B10" s="26" t="s">
        <v>8</v>
      </c>
      <c r="C10" s="22">
        <v>150</v>
      </c>
      <c r="D10" s="19">
        <f t="shared" si="0"/>
        <v>19</v>
      </c>
      <c r="E10" s="22">
        <v>295</v>
      </c>
      <c r="F10" s="10">
        <f t="shared" si="1"/>
        <v>10</v>
      </c>
      <c r="G10" s="13">
        <f t="shared" si="2"/>
        <v>-0.49152542372881358</v>
      </c>
      <c r="H10" s="17">
        <v>10195</v>
      </c>
      <c r="I10" s="32">
        <v>9093</v>
      </c>
      <c r="J10" s="10">
        <f t="shared" si="3"/>
        <v>3</v>
      </c>
      <c r="K10" s="8">
        <f t="shared" si="4"/>
        <v>0.12119212581106345</v>
      </c>
    </row>
    <row r="11" spans="1:11" ht="15" customHeight="1" x14ac:dyDescent="0.2">
      <c r="A11" s="30">
        <f t="shared" si="5"/>
        <v>4</v>
      </c>
      <c r="B11" s="26" t="s">
        <v>13</v>
      </c>
      <c r="C11" s="11">
        <v>538</v>
      </c>
      <c r="D11" s="19">
        <f t="shared" si="0"/>
        <v>4</v>
      </c>
      <c r="E11" s="11">
        <v>344</v>
      </c>
      <c r="F11" s="10">
        <f t="shared" si="1"/>
        <v>8</v>
      </c>
      <c r="G11" s="13">
        <f t="shared" si="2"/>
        <v>0.56395348837209303</v>
      </c>
      <c r="H11" s="17">
        <v>9877</v>
      </c>
      <c r="I11" s="32">
        <v>9116</v>
      </c>
      <c r="J11" s="10">
        <f t="shared" si="3"/>
        <v>2</v>
      </c>
      <c r="K11" s="8">
        <f t="shared" si="4"/>
        <v>8.3479596314172885E-2</v>
      </c>
    </row>
    <row r="12" spans="1:11" ht="15" customHeight="1" x14ac:dyDescent="0.2">
      <c r="A12" s="30">
        <f t="shared" si="5"/>
        <v>5</v>
      </c>
      <c r="B12" s="26" t="s">
        <v>40</v>
      </c>
      <c r="C12" s="11">
        <v>185</v>
      </c>
      <c r="D12" s="19">
        <f t="shared" si="0"/>
        <v>18</v>
      </c>
      <c r="E12" s="11">
        <v>362</v>
      </c>
      <c r="F12" s="10">
        <f t="shared" si="1"/>
        <v>7</v>
      </c>
      <c r="G12" s="13">
        <f t="shared" si="2"/>
        <v>-0.4889502762430939</v>
      </c>
      <c r="H12" s="17">
        <v>9753</v>
      </c>
      <c r="I12" s="32">
        <v>5349</v>
      </c>
      <c r="J12" s="10">
        <f t="shared" si="3"/>
        <v>6</v>
      </c>
      <c r="K12" s="8">
        <f t="shared" si="4"/>
        <v>0.82333146382501399</v>
      </c>
    </row>
    <row r="13" spans="1:11" ht="15" customHeight="1" x14ac:dyDescent="0.2">
      <c r="A13" s="30">
        <f t="shared" si="5"/>
        <v>6</v>
      </c>
      <c r="B13" s="26" t="s">
        <v>5</v>
      </c>
      <c r="C13" s="11">
        <v>484</v>
      </c>
      <c r="D13" s="19">
        <f t="shared" si="0"/>
        <v>5</v>
      </c>
      <c r="E13" s="11">
        <v>411</v>
      </c>
      <c r="F13" s="10">
        <f t="shared" si="1"/>
        <v>6</v>
      </c>
      <c r="G13" s="13">
        <f t="shared" si="2"/>
        <v>0.17761557177615572</v>
      </c>
      <c r="H13" s="17">
        <v>8384</v>
      </c>
      <c r="I13" s="32">
        <v>7664</v>
      </c>
      <c r="J13" s="10">
        <f t="shared" si="3"/>
        <v>4</v>
      </c>
      <c r="K13" s="8">
        <f t="shared" si="4"/>
        <v>9.3945720250521919E-2</v>
      </c>
    </row>
    <row r="14" spans="1:11" ht="15" customHeight="1" x14ac:dyDescent="0.2">
      <c r="A14" s="30">
        <f t="shared" si="5"/>
        <v>7</v>
      </c>
      <c r="B14" s="26" t="s">
        <v>9</v>
      </c>
      <c r="C14" s="11">
        <v>848</v>
      </c>
      <c r="D14" s="19">
        <f t="shared" si="0"/>
        <v>1</v>
      </c>
      <c r="E14" s="11">
        <v>519</v>
      </c>
      <c r="F14" s="10">
        <f t="shared" si="1"/>
        <v>3</v>
      </c>
      <c r="G14" s="13">
        <f t="shared" si="2"/>
        <v>0.63391136801541426</v>
      </c>
      <c r="H14" s="17">
        <v>7606</v>
      </c>
      <c r="I14" s="32">
        <v>4415</v>
      </c>
      <c r="J14" s="10">
        <f t="shared" si="3"/>
        <v>11</v>
      </c>
      <c r="K14" s="8">
        <f t="shared" si="4"/>
        <v>0.72276330690826729</v>
      </c>
    </row>
    <row r="15" spans="1:11" ht="15" customHeight="1" x14ac:dyDescent="0.2">
      <c r="A15" s="30">
        <f t="shared" si="5"/>
        <v>8</v>
      </c>
      <c r="B15" s="26" t="s">
        <v>39</v>
      </c>
      <c r="C15" s="11">
        <v>329</v>
      </c>
      <c r="D15" s="19">
        <f t="shared" si="0"/>
        <v>10</v>
      </c>
      <c r="E15" s="11">
        <v>188</v>
      </c>
      <c r="F15" s="10">
        <f t="shared" si="1"/>
        <v>15</v>
      </c>
      <c r="G15" s="13">
        <f t="shared" si="2"/>
        <v>0.75</v>
      </c>
      <c r="H15" s="17">
        <v>6363</v>
      </c>
      <c r="I15" s="32">
        <v>4551</v>
      </c>
      <c r="J15" s="10">
        <f t="shared" si="3"/>
        <v>9</v>
      </c>
      <c r="K15" s="8">
        <f t="shared" si="4"/>
        <v>0.39815425181278841</v>
      </c>
    </row>
    <row r="16" spans="1:11" ht="15" customHeight="1" x14ac:dyDescent="0.2">
      <c r="A16" s="30">
        <f t="shared" si="5"/>
        <v>9</v>
      </c>
      <c r="B16" s="26" t="s">
        <v>16</v>
      </c>
      <c r="C16" s="11">
        <v>704</v>
      </c>
      <c r="D16" s="19">
        <f t="shared" si="0"/>
        <v>3</v>
      </c>
      <c r="E16" s="11">
        <v>567</v>
      </c>
      <c r="F16" s="10">
        <f t="shared" si="1"/>
        <v>1</v>
      </c>
      <c r="G16" s="13">
        <f t="shared" si="2"/>
        <v>0.24162257495590828</v>
      </c>
      <c r="H16" s="17">
        <v>6201</v>
      </c>
      <c r="I16" s="32">
        <v>4447</v>
      </c>
      <c r="J16" s="10">
        <f t="shared" si="3"/>
        <v>10</v>
      </c>
      <c r="K16" s="8">
        <f t="shared" si="4"/>
        <v>0.3944232066561727</v>
      </c>
    </row>
    <row r="17" spans="1:11" ht="15" customHeight="1" x14ac:dyDescent="0.2">
      <c r="A17" s="30">
        <f t="shared" si="5"/>
        <v>10</v>
      </c>
      <c r="B17" s="26" t="s">
        <v>11</v>
      </c>
      <c r="C17" s="11">
        <v>220</v>
      </c>
      <c r="D17" s="19">
        <f t="shared" si="0"/>
        <v>15</v>
      </c>
      <c r="E17" s="11">
        <v>144</v>
      </c>
      <c r="F17" s="10">
        <f t="shared" si="1"/>
        <v>19</v>
      </c>
      <c r="G17" s="13">
        <f t="shared" si="2"/>
        <v>0.52777777777777779</v>
      </c>
      <c r="H17" s="17">
        <v>5840</v>
      </c>
      <c r="I17" s="32">
        <v>4738</v>
      </c>
      <c r="J17" s="10">
        <f t="shared" si="3"/>
        <v>8</v>
      </c>
      <c r="K17" s="8">
        <f t="shared" si="4"/>
        <v>0.23258758970029547</v>
      </c>
    </row>
    <row r="18" spans="1:11" ht="15" customHeight="1" x14ac:dyDescent="0.2">
      <c r="A18" s="30">
        <f t="shared" si="5"/>
        <v>11</v>
      </c>
      <c r="B18" s="26" t="s">
        <v>14</v>
      </c>
      <c r="C18" s="11">
        <v>433</v>
      </c>
      <c r="D18" s="19">
        <f t="shared" si="0"/>
        <v>6</v>
      </c>
      <c r="E18" s="11">
        <v>217</v>
      </c>
      <c r="F18" s="10">
        <f t="shared" si="1"/>
        <v>12</v>
      </c>
      <c r="G18" s="13">
        <f t="shared" si="2"/>
        <v>0.99539170506912444</v>
      </c>
      <c r="H18" s="17">
        <v>4727</v>
      </c>
      <c r="I18" s="32">
        <v>3637</v>
      </c>
      <c r="J18" s="10">
        <f t="shared" si="3"/>
        <v>12</v>
      </c>
      <c r="K18" s="8">
        <f t="shared" si="4"/>
        <v>0.29969755292823758</v>
      </c>
    </row>
    <row r="19" spans="1:11" ht="15" customHeight="1" x14ac:dyDescent="0.2">
      <c r="A19" s="30">
        <f t="shared" si="5"/>
        <v>12</v>
      </c>
      <c r="B19" s="26" t="s">
        <v>12</v>
      </c>
      <c r="C19" s="11">
        <v>272</v>
      </c>
      <c r="D19" s="19">
        <f t="shared" si="0"/>
        <v>13</v>
      </c>
      <c r="E19" s="11">
        <v>145</v>
      </c>
      <c r="F19" s="10">
        <f t="shared" si="1"/>
        <v>18</v>
      </c>
      <c r="G19" s="13">
        <f t="shared" si="2"/>
        <v>0.87586206896551722</v>
      </c>
      <c r="H19" s="17">
        <v>4523</v>
      </c>
      <c r="I19" s="32">
        <v>3578</v>
      </c>
      <c r="J19" s="10">
        <f t="shared" si="3"/>
        <v>13</v>
      </c>
      <c r="K19" s="8">
        <f t="shared" si="4"/>
        <v>0.26411403018446061</v>
      </c>
    </row>
    <row r="20" spans="1:11" ht="15" customHeight="1" x14ac:dyDescent="0.2">
      <c r="A20" s="30">
        <f t="shared" si="5"/>
        <v>13</v>
      </c>
      <c r="B20" s="26" t="s">
        <v>10</v>
      </c>
      <c r="C20" s="11">
        <v>372</v>
      </c>
      <c r="D20" s="19">
        <f t="shared" si="0"/>
        <v>9</v>
      </c>
      <c r="E20" s="11">
        <v>209</v>
      </c>
      <c r="F20" s="10">
        <f t="shared" si="1"/>
        <v>13</v>
      </c>
      <c r="G20" s="13">
        <f t="shared" si="2"/>
        <v>0.77990430622009566</v>
      </c>
      <c r="H20" s="17">
        <v>4243</v>
      </c>
      <c r="I20" s="32">
        <v>4791</v>
      </c>
      <c r="J20" s="10">
        <f t="shared" si="3"/>
        <v>7</v>
      </c>
      <c r="K20" s="8">
        <f t="shared" si="4"/>
        <v>-0.11438113128783135</v>
      </c>
    </row>
    <row r="21" spans="1:11" ht="15" customHeight="1" x14ac:dyDescent="0.2">
      <c r="A21" s="30">
        <f t="shared" si="5"/>
        <v>14</v>
      </c>
      <c r="B21" s="26" t="s">
        <v>15</v>
      </c>
      <c r="C21" s="11">
        <v>317</v>
      </c>
      <c r="D21" s="19">
        <f t="shared" si="0"/>
        <v>11</v>
      </c>
      <c r="E21" s="11">
        <v>249</v>
      </c>
      <c r="F21" s="10">
        <f t="shared" si="1"/>
        <v>11</v>
      </c>
      <c r="G21" s="13">
        <f t="shared" si="2"/>
        <v>0.27309236947791166</v>
      </c>
      <c r="H21" s="17">
        <v>4120</v>
      </c>
      <c r="I21" s="32">
        <v>3150</v>
      </c>
      <c r="J21" s="10">
        <f t="shared" si="3"/>
        <v>15</v>
      </c>
      <c r="K21" s="8">
        <f t="shared" si="4"/>
        <v>0.30793650793650795</v>
      </c>
    </row>
    <row r="22" spans="1:11" ht="15" customHeight="1" x14ac:dyDescent="0.2">
      <c r="A22" s="30">
        <f t="shared" si="5"/>
        <v>15</v>
      </c>
      <c r="B22" s="26" t="s">
        <v>25</v>
      </c>
      <c r="C22" s="11">
        <v>276</v>
      </c>
      <c r="D22" s="19">
        <f t="shared" si="0"/>
        <v>12</v>
      </c>
      <c r="E22" s="11">
        <v>303</v>
      </c>
      <c r="F22" s="10">
        <f t="shared" si="1"/>
        <v>9</v>
      </c>
      <c r="G22" s="13">
        <f t="shared" si="2"/>
        <v>-8.9108910891089105E-2</v>
      </c>
      <c r="H22" s="17">
        <v>3587</v>
      </c>
      <c r="I22" s="32">
        <v>3161</v>
      </c>
      <c r="J22" s="10">
        <f t="shared" si="3"/>
        <v>14</v>
      </c>
      <c r="K22" s="8">
        <f t="shared" si="4"/>
        <v>0.13476747864599811</v>
      </c>
    </row>
    <row r="23" spans="1:11" ht="15" customHeight="1" x14ac:dyDescent="0.2">
      <c r="A23" s="30">
        <f t="shared" si="5"/>
        <v>16</v>
      </c>
      <c r="B23" s="26" t="s">
        <v>17</v>
      </c>
      <c r="C23" s="11">
        <v>404</v>
      </c>
      <c r="D23" s="19">
        <f t="shared" si="0"/>
        <v>8</v>
      </c>
      <c r="E23" s="11">
        <v>182</v>
      </c>
      <c r="F23" s="10">
        <f t="shared" si="1"/>
        <v>16</v>
      </c>
      <c r="G23" s="13">
        <f t="shared" si="2"/>
        <v>1.2197802197802199</v>
      </c>
      <c r="H23" s="17">
        <v>3223</v>
      </c>
      <c r="I23" s="32">
        <v>2870</v>
      </c>
      <c r="J23" s="10">
        <f t="shared" si="3"/>
        <v>17</v>
      </c>
      <c r="K23" s="8">
        <f t="shared" si="4"/>
        <v>0.1229965156794425</v>
      </c>
    </row>
    <row r="24" spans="1:11" ht="15" customHeight="1" x14ac:dyDescent="0.2">
      <c r="A24" s="30">
        <f t="shared" si="5"/>
        <v>17</v>
      </c>
      <c r="B24" s="26" t="s">
        <v>6</v>
      </c>
      <c r="C24" s="11">
        <v>212</v>
      </c>
      <c r="D24" s="19">
        <f t="shared" si="0"/>
        <v>17</v>
      </c>
      <c r="E24" s="11">
        <v>156</v>
      </c>
      <c r="F24" s="10">
        <f t="shared" si="1"/>
        <v>17</v>
      </c>
      <c r="G24" s="13">
        <f t="shared" si="2"/>
        <v>0.35897435897435898</v>
      </c>
      <c r="H24" s="17">
        <v>3091</v>
      </c>
      <c r="I24" s="32">
        <v>3044</v>
      </c>
      <c r="J24" s="10">
        <f t="shared" si="3"/>
        <v>16</v>
      </c>
      <c r="K24" s="8">
        <f t="shared" si="4"/>
        <v>1.5440210249671484E-2</v>
      </c>
    </row>
    <row r="25" spans="1:11" ht="15" customHeight="1" x14ac:dyDescent="0.2">
      <c r="A25" s="30">
        <f t="shared" si="5"/>
        <v>18</v>
      </c>
      <c r="B25" s="26" t="s">
        <v>18</v>
      </c>
      <c r="C25" s="11">
        <v>213</v>
      </c>
      <c r="D25" s="19">
        <f t="shared" si="0"/>
        <v>16</v>
      </c>
      <c r="E25" s="11">
        <v>198</v>
      </c>
      <c r="F25" s="10">
        <f t="shared" si="1"/>
        <v>14</v>
      </c>
      <c r="G25" s="13">
        <f t="shared" si="2"/>
        <v>7.575757575757576E-2</v>
      </c>
      <c r="H25" s="17">
        <v>2388</v>
      </c>
      <c r="I25" s="32">
        <v>1931</v>
      </c>
      <c r="J25" s="10">
        <f t="shared" si="3"/>
        <v>19</v>
      </c>
      <c r="K25" s="8">
        <f t="shared" si="4"/>
        <v>0.2366649404453651</v>
      </c>
    </row>
    <row r="26" spans="1:11" ht="15" customHeight="1" x14ac:dyDescent="0.2">
      <c r="A26" s="30">
        <f t="shared" si="5"/>
        <v>19</v>
      </c>
      <c r="B26" s="26" t="s">
        <v>20</v>
      </c>
      <c r="C26" s="11">
        <v>414</v>
      </c>
      <c r="D26" s="19">
        <f t="shared" si="0"/>
        <v>7</v>
      </c>
      <c r="E26" s="11">
        <v>455</v>
      </c>
      <c r="F26" s="10">
        <f t="shared" si="1"/>
        <v>5</v>
      </c>
      <c r="G26" s="13">
        <f t="shared" si="2"/>
        <v>-9.0109890109890109E-2</v>
      </c>
      <c r="H26" s="17">
        <v>2326</v>
      </c>
      <c r="I26" s="32">
        <v>2113</v>
      </c>
      <c r="J26" s="10">
        <f t="shared" si="3"/>
        <v>18</v>
      </c>
      <c r="K26" s="8">
        <f t="shared" si="4"/>
        <v>0.10080454330336015</v>
      </c>
    </row>
    <row r="27" spans="1:11" ht="15" customHeight="1" x14ac:dyDescent="0.2">
      <c r="A27" s="30">
        <f t="shared" si="5"/>
        <v>20</v>
      </c>
      <c r="B27" s="26" t="s">
        <v>22</v>
      </c>
      <c r="C27" s="11">
        <v>91</v>
      </c>
      <c r="D27" s="19">
        <f t="shared" si="0"/>
        <v>24</v>
      </c>
      <c r="E27" s="11">
        <v>75</v>
      </c>
      <c r="F27" s="10">
        <f t="shared" si="1"/>
        <v>21</v>
      </c>
      <c r="G27" s="13">
        <f t="shared" si="2"/>
        <v>0.21333333333333335</v>
      </c>
      <c r="H27" s="17">
        <v>1921</v>
      </c>
      <c r="I27" s="32">
        <v>1854</v>
      </c>
      <c r="J27" s="10">
        <f t="shared" si="3"/>
        <v>20</v>
      </c>
      <c r="K27" s="8">
        <f t="shared" si="4"/>
        <v>3.6138079827400214E-2</v>
      </c>
    </row>
    <row r="28" spans="1:11" ht="15" customHeight="1" x14ac:dyDescent="0.2">
      <c r="A28" s="30">
        <f t="shared" si="5"/>
        <v>21</v>
      </c>
      <c r="B28" s="26" t="s">
        <v>34</v>
      </c>
      <c r="C28" s="11">
        <v>243</v>
      </c>
      <c r="D28" s="19">
        <f t="shared" si="0"/>
        <v>14</v>
      </c>
      <c r="E28" s="11">
        <v>64</v>
      </c>
      <c r="F28" s="10">
        <f t="shared" si="1"/>
        <v>22</v>
      </c>
      <c r="G28" s="13">
        <f t="shared" si="2"/>
        <v>2.796875</v>
      </c>
      <c r="H28" s="17">
        <v>1841</v>
      </c>
      <c r="I28" s="32">
        <v>589</v>
      </c>
      <c r="J28" s="10">
        <f t="shared" si="3"/>
        <v>24</v>
      </c>
      <c r="K28" s="8">
        <f t="shared" si="4"/>
        <v>2.1256366723259763</v>
      </c>
    </row>
    <row r="29" spans="1:11" ht="15" customHeight="1" x14ac:dyDescent="0.2">
      <c r="A29" s="30">
        <f t="shared" si="5"/>
        <v>22</v>
      </c>
      <c r="B29" s="26" t="s">
        <v>19</v>
      </c>
      <c r="C29" s="11">
        <v>92</v>
      </c>
      <c r="D29" s="19">
        <f t="shared" si="0"/>
        <v>23</v>
      </c>
      <c r="E29" s="11">
        <v>114</v>
      </c>
      <c r="F29" s="10">
        <f t="shared" si="1"/>
        <v>20</v>
      </c>
      <c r="G29" s="13">
        <f t="shared" si="2"/>
        <v>-0.19298245614035087</v>
      </c>
      <c r="H29" s="17">
        <v>1797</v>
      </c>
      <c r="I29" s="32">
        <v>1103</v>
      </c>
      <c r="J29" s="10">
        <f t="shared" si="3"/>
        <v>21</v>
      </c>
      <c r="K29" s="8">
        <f t="shared" si="4"/>
        <v>0.62919310970081599</v>
      </c>
    </row>
    <row r="30" spans="1:11" ht="15" customHeight="1" x14ac:dyDescent="0.2">
      <c r="A30" s="30">
        <f t="shared" si="5"/>
        <v>23</v>
      </c>
      <c r="B30" s="26" t="s">
        <v>33</v>
      </c>
      <c r="C30" s="11">
        <v>102</v>
      </c>
      <c r="D30" s="19">
        <f t="shared" si="0"/>
        <v>22</v>
      </c>
      <c r="E30" s="11">
        <v>26</v>
      </c>
      <c r="F30" s="10">
        <f t="shared" si="1"/>
        <v>26</v>
      </c>
      <c r="G30" s="13">
        <f t="shared" si="2"/>
        <v>2.9230769230769229</v>
      </c>
      <c r="H30" s="17">
        <v>1387</v>
      </c>
      <c r="I30" s="32">
        <v>657</v>
      </c>
      <c r="J30" s="10">
        <f t="shared" si="3"/>
        <v>22</v>
      </c>
      <c r="K30" s="8">
        <f t="shared" si="4"/>
        <v>1.1111111111111112</v>
      </c>
    </row>
    <row r="31" spans="1:11" ht="15" customHeight="1" x14ac:dyDescent="0.2">
      <c r="A31" s="30">
        <f t="shared" si="5"/>
        <v>24</v>
      </c>
      <c r="B31" s="26" t="s">
        <v>35</v>
      </c>
      <c r="C31" s="11">
        <v>105</v>
      </c>
      <c r="D31" s="19">
        <f t="shared" si="0"/>
        <v>21</v>
      </c>
      <c r="E31" s="11">
        <v>13</v>
      </c>
      <c r="F31" s="10">
        <f t="shared" si="1"/>
        <v>30</v>
      </c>
      <c r="G31" s="13">
        <f t="shared" si="2"/>
        <v>7.0769230769230766</v>
      </c>
      <c r="H31" s="17">
        <v>1148</v>
      </c>
      <c r="I31" s="32">
        <v>384</v>
      </c>
      <c r="J31" s="10">
        <f t="shared" si="3"/>
        <v>26</v>
      </c>
      <c r="K31" s="8">
        <f t="shared" si="4"/>
        <v>1.9895833333333333</v>
      </c>
    </row>
    <row r="32" spans="1:11" ht="15" customHeight="1" x14ac:dyDescent="0.2">
      <c r="A32" s="30">
        <f t="shared" si="5"/>
        <v>25</v>
      </c>
      <c r="B32" s="26" t="s">
        <v>28</v>
      </c>
      <c r="C32" s="11">
        <v>80</v>
      </c>
      <c r="D32" s="19">
        <f t="shared" si="0"/>
        <v>26</v>
      </c>
      <c r="E32" s="11">
        <v>45</v>
      </c>
      <c r="F32" s="10">
        <f t="shared" si="1"/>
        <v>24</v>
      </c>
      <c r="G32" s="13">
        <f t="shared" si="2"/>
        <v>0.77777777777777779</v>
      </c>
      <c r="H32" s="17">
        <v>784</v>
      </c>
      <c r="I32" s="32">
        <v>515</v>
      </c>
      <c r="J32" s="10">
        <f t="shared" si="3"/>
        <v>25</v>
      </c>
      <c r="K32" s="8">
        <f t="shared" si="4"/>
        <v>0.52233009708737865</v>
      </c>
    </row>
    <row r="33" spans="1:11" ht="15" customHeight="1" x14ac:dyDescent="0.2">
      <c r="A33" s="30">
        <f t="shared" si="5"/>
        <v>26</v>
      </c>
      <c r="B33" s="26" t="s">
        <v>55</v>
      </c>
      <c r="C33" s="11">
        <v>88</v>
      </c>
      <c r="D33" s="19">
        <f t="shared" si="0"/>
        <v>25</v>
      </c>
      <c r="E33" s="11">
        <v>0</v>
      </c>
      <c r="F33" s="10">
        <f t="shared" si="1"/>
        <v>37</v>
      </c>
      <c r="G33" s="13">
        <f t="shared" si="2"/>
        <v>1</v>
      </c>
      <c r="H33" s="17">
        <v>730</v>
      </c>
      <c r="I33" s="32">
        <v>0</v>
      </c>
      <c r="J33" s="10">
        <f t="shared" si="3"/>
        <v>45</v>
      </c>
      <c r="K33" s="8">
        <f t="shared" si="4"/>
        <v>1</v>
      </c>
    </row>
    <row r="34" spans="1:11" ht="15" customHeight="1" x14ac:dyDescent="0.2">
      <c r="A34" s="30">
        <f t="shared" si="5"/>
        <v>27</v>
      </c>
      <c r="B34" s="26" t="s">
        <v>24</v>
      </c>
      <c r="C34" s="11">
        <v>14</v>
      </c>
      <c r="D34" s="19">
        <f t="shared" si="0"/>
        <v>29</v>
      </c>
      <c r="E34" s="11">
        <v>52</v>
      </c>
      <c r="F34" s="10">
        <f t="shared" si="1"/>
        <v>23</v>
      </c>
      <c r="G34" s="13">
        <f t="shared" si="2"/>
        <v>-0.73076923076923073</v>
      </c>
      <c r="H34" s="17">
        <v>380</v>
      </c>
      <c r="I34" s="32">
        <v>298</v>
      </c>
      <c r="J34" s="10">
        <f t="shared" si="3"/>
        <v>28</v>
      </c>
      <c r="K34" s="8">
        <f t="shared" si="4"/>
        <v>0.27516778523489932</v>
      </c>
    </row>
    <row r="35" spans="1:11" ht="15" customHeight="1" x14ac:dyDescent="0.2">
      <c r="A35" s="30">
        <f t="shared" si="5"/>
        <v>28</v>
      </c>
      <c r="B35" s="26" t="s">
        <v>27</v>
      </c>
      <c r="C35" s="11">
        <v>19</v>
      </c>
      <c r="D35" s="19">
        <f t="shared" si="0"/>
        <v>28</v>
      </c>
      <c r="E35" s="11">
        <v>19</v>
      </c>
      <c r="F35" s="10">
        <f t="shared" si="1"/>
        <v>28</v>
      </c>
      <c r="G35" s="13">
        <f t="shared" si="2"/>
        <v>0</v>
      </c>
      <c r="H35" s="17">
        <v>286</v>
      </c>
      <c r="I35" s="32">
        <v>186</v>
      </c>
      <c r="J35" s="10">
        <f t="shared" si="3"/>
        <v>29</v>
      </c>
      <c r="K35" s="8">
        <f t="shared" si="4"/>
        <v>0.5376344086021505</v>
      </c>
    </row>
    <row r="36" spans="1:11" ht="15" customHeight="1" x14ac:dyDescent="0.2">
      <c r="A36" s="30">
        <f t="shared" si="5"/>
        <v>29</v>
      </c>
      <c r="B36" s="26" t="s">
        <v>23</v>
      </c>
      <c r="C36" s="11">
        <v>21</v>
      </c>
      <c r="D36" s="19">
        <f t="shared" si="0"/>
        <v>27</v>
      </c>
      <c r="E36" s="11">
        <v>10</v>
      </c>
      <c r="F36" s="10">
        <f t="shared" si="1"/>
        <v>31</v>
      </c>
      <c r="G36" s="13">
        <f t="shared" si="2"/>
        <v>1.1000000000000001</v>
      </c>
      <c r="H36" s="17">
        <v>235</v>
      </c>
      <c r="I36" s="32">
        <v>311</v>
      </c>
      <c r="J36" s="10">
        <f t="shared" si="3"/>
        <v>27</v>
      </c>
      <c r="K36" s="8">
        <f t="shared" si="4"/>
        <v>-0.24437299035369775</v>
      </c>
    </row>
    <row r="37" spans="1:11" ht="15" customHeight="1" x14ac:dyDescent="0.2">
      <c r="A37" s="30">
        <f t="shared" si="5"/>
        <v>30</v>
      </c>
      <c r="B37" s="26" t="s">
        <v>30</v>
      </c>
      <c r="C37" s="11">
        <v>14</v>
      </c>
      <c r="D37" s="19">
        <f t="shared" si="0"/>
        <v>29</v>
      </c>
      <c r="E37" s="11">
        <v>19</v>
      </c>
      <c r="F37" s="10">
        <f t="shared" si="1"/>
        <v>28</v>
      </c>
      <c r="G37" s="13">
        <f t="shared" si="2"/>
        <v>-0.26315789473684209</v>
      </c>
      <c r="H37" s="17">
        <v>234</v>
      </c>
      <c r="I37" s="32">
        <v>168</v>
      </c>
      <c r="J37" s="10">
        <f t="shared" si="3"/>
        <v>30</v>
      </c>
      <c r="K37" s="8">
        <f t="shared" si="4"/>
        <v>0.39285714285714285</v>
      </c>
    </row>
    <row r="38" spans="1:11" ht="15" customHeight="1" x14ac:dyDescent="0.2">
      <c r="A38" s="30">
        <f t="shared" si="5"/>
        <v>31</v>
      </c>
      <c r="B38" s="26" t="s">
        <v>32</v>
      </c>
      <c r="C38" s="11">
        <v>6</v>
      </c>
      <c r="D38" s="19">
        <f t="shared" si="0"/>
        <v>33</v>
      </c>
      <c r="E38" s="11">
        <v>2</v>
      </c>
      <c r="F38" s="10">
        <f t="shared" si="1"/>
        <v>33</v>
      </c>
      <c r="G38" s="13">
        <f t="shared" si="2"/>
        <v>2</v>
      </c>
      <c r="H38" s="17">
        <v>156</v>
      </c>
      <c r="I38" s="32">
        <v>116</v>
      </c>
      <c r="J38" s="10">
        <f t="shared" si="3"/>
        <v>31</v>
      </c>
      <c r="K38" s="8">
        <f t="shared" si="4"/>
        <v>0.34482758620689657</v>
      </c>
    </row>
    <row r="39" spans="1:11" ht="15" customHeight="1" x14ac:dyDescent="0.2">
      <c r="A39" s="30">
        <f t="shared" si="5"/>
        <v>32</v>
      </c>
      <c r="B39" s="26" t="s">
        <v>29</v>
      </c>
      <c r="C39" s="11">
        <v>10</v>
      </c>
      <c r="D39" s="19">
        <f t="shared" si="0"/>
        <v>31</v>
      </c>
      <c r="E39" s="11">
        <v>4</v>
      </c>
      <c r="F39" s="10">
        <f t="shared" si="1"/>
        <v>32</v>
      </c>
      <c r="G39" s="13">
        <f t="shared" si="2"/>
        <v>1.5</v>
      </c>
      <c r="H39" s="17">
        <v>102</v>
      </c>
      <c r="I39" s="32">
        <v>81</v>
      </c>
      <c r="J39" s="10">
        <f t="shared" si="3"/>
        <v>32</v>
      </c>
      <c r="K39" s="8">
        <f t="shared" si="4"/>
        <v>0.25925925925925924</v>
      </c>
    </row>
    <row r="40" spans="1:11" ht="15" customHeight="1" x14ac:dyDescent="0.2">
      <c r="A40" s="30">
        <f t="shared" si="5"/>
        <v>33</v>
      </c>
      <c r="B40" s="26" t="s">
        <v>21</v>
      </c>
      <c r="C40" s="11">
        <v>9</v>
      </c>
      <c r="D40" s="19">
        <f t="shared" ref="D40:D71" si="6">RANK(C40,$C$8:$C$60)</f>
        <v>32</v>
      </c>
      <c r="E40" s="11">
        <v>20</v>
      </c>
      <c r="F40" s="10">
        <f t="shared" ref="F40:F71" si="7">RANK(E40,$E$8:$E$60)</f>
        <v>27</v>
      </c>
      <c r="G40" s="13">
        <f t="shared" ref="G40:G55" si="8">IF(ISERROR((C40-E40)/E40), IF(E40=0,IF(C40&gt;0,1,IF(C40=0,0,((C40-E40)/E40)))),(C40-E40)/E40)</f>
        <v>-0.55000000000000004</v>
      </c>
      <c r="H40" s="17">
        <v>77</v>
      </c>
      <c r="I40" s="32">
        <v>71</v>
      </c>
      <c r="J40" s="10">
        <f t="shared" ref="J40:J71" si="9">RANK(I40,$I$8:$I$60)</f>
        <v>33</v>
      </c>
      <c r="K40" s="8">
        <f t="shared" ref="K40:K55" si="10">IF(ISERROR((H40-I40)/I40), IF(I40=0,IF(H40&gt;0,1,IF(H40=0,0,((H40-I40)/I40)))),(H40-I40)/I40)</f>
        <v>8.4507042253521125E-2</v>
      </c>
    </row>
    <row r="41" spans="1:11" ht="15" customHeight="1" x14ac:dyDescent="0.2">
      <c r="A41" s="30">
        <f t="shared" si="5"/>
        <v>34</v>
      </c>
      <c r="B41" s="26" t="s">
        <v>26</v>
      </c>
      <c r="C41" s="11">
        <v>4</v>
      </c>
      <c r="D41" s="19">
        <f t="shared" si="6"/>
        <v>34</v>
      </c>
      <c r="E41" s="11">
        <v>36</v>
      </c>
      <c r="F41" s="10">
        <f t="shared" si="7"/>
        <v>25</v>
      </c>
      <c r="G41" s="13">
        <f t="shared" si="8"/>
        <v>-0.88888888888888884</v>
      </c>
      <c r="H41" s="17">
        <v>56</v>
      </c>
      <c r="I41" s="32">
        <v>598</v>
      </c>
      <c r="J41" s="10">
        <f t="shared" si="9"/>
        <v>23</v>
      </c>
      <c r="K41" s="8">
        <f t="shared" si="10"/>
        <v>-0.90635451505016718</v>
      </c>
    </row>
    <row r="42" spans="1:11" ht="15" customHeight="1" x14ac:dyDescent="0.2">
      <c r="A42" s="30">
        <f t="shared" si="5"/>
        <v>35</v>
      </c>
      <c r="B42" s="26" t="s">
        <v>38</v>
      </c>
      <c r="C42" s="11">
        <v>0</v>
      </c>
      <c r="D42" s="19">
        <f t="shared" si="6"/>
        <v>38</v>
      </c>
      <c r="E42" s="11">
        <v>2</v>
      </c>
      <c r="F42" s="10">
        <f t="shared" si="7"/>
        <v>33</v>
      </c>
      <c r="G42" s="13">
        <f t="shared" si="8"/>
        <v>-1</v>
      </c>
      <c r="H42" s="17">
        <v>47</v>
      </c>
      <c r="I42" s="32">
        <v>22</v>
      </c>
      <c r="J42" s="10">
        <f t="shared" si="9"/>
        <v>34</v>
      </c>
      <c r="K42" s="8">
        <f t="shared" si="10"/>
        <v>1.1363636363636365</v>
      </c>
    </row>
    <row r="43" spans="1:11" ht="15" customHeight="1" x14ac:dyDescent="0.2">
      <c r="A43" s="30">
        <f t="shared" si="5"/>
        <v>36</v>
      </c>
      <c r="B43" s="26" t="s">
        <v>31</v>
      </c>
      <c r="C43" s="11">
        <v>1</v>
      </c>
      <c r="D43" s="19">
        <f t="shared" si="6"/>
        <v>36</v>
      </c>
      <c r="E43" s="11">
        <v>1</v>
      </c>
      <c r="F43" s="10">
        <f t="shared" si="7"/>
        <v>35</v>
      </c>
      <c r="G43" s="13">
        <f t="shared" si="8"/>
        <v>0</v>
      </c>
      <c r="H43" s="17">
        <v>46</v>
      </c>
      <c r="I43" s="32">
        <v>22</v>
      </c>
      <c r="J43" s="10">
        <f t="shared" si="9"/>
        <v>34</v>
      </c>
      <c r="K43" s="8">
        <f t="shared" si="10"/>
        <v>1.0909090909090908</v>
      </c>
    </row>
    <row r="44" spans="1:11" ht="15" customHeight="1" x14ac:dyDescent="0.2">
      <c r="A44" s="30">
        <f t="shared" si="5"/>
        <v>37</v>
      </c>
      <c r="B44" s="26" t="s">
        <v>54</v>
      </c>
      <c r="C44" s="11">
        <v>0</v>
      </c>
      <c r="D44" s="19">
        <f t="shared" si="6"/>
        <v>38</v>
      </c>
      <c r="E44" s="11">
        <v>0</v>
      </c>
      <c r="F44" s="10">
        <f t="shared" si="7"/>
        <v>37</v>
      </c>
      <c r="G44" s="13">
        <f t="shared" si="8"/>
        <v>0</v>
      </c>
      <c r="H44" s="17">
        <v>4</v>
      </c>
      <c r="I44" s="32">
        <v>0</v>
      </c>
      <c r="J44" s="10">
        <f t="shared" si="9"/>
        <v>45</v>
      </c>
      <c r="K44" s="8">
        <f t="shared" si="10"/>
        <v>1</v>
      </c>
    </row>
    <row r="45" spans="1:11" ht="15" customHeight="1" x14ac:dyDescent="0.2">
      <c r="A45" s="30">
        <f t="shared" si="5"/>
        <v>38</v>
      </c>
      <c r="B45" s="26" t="s">
        <v>44</v>
      </c>
      <c r="C45" s="11">
        <v>1</v>
      </c>
      <c r="D45" s="19">
        <f t="shared" si="6"/>
        <v>36</v>
      </c>
      <c r="E45" s="11">
        <v>1</v>
      </c>
      <c r="F45" s="10">
        <f t="shared" si="7"/>
        <v>35</v>
      </c>
      <c r="G45" s="13">
        <f t="shared" si="8"/>
        <v>0</v>
      </c>
      <c r="H45" s="17">
        <v>4</v>
      </c>
      <c r="I45" s="32">
        <v>5</v>
      </c>
      <c r="J45" s="10">
        <f t="shared" si="9"/>
        <v>36</v>
      </c>
      <c r="K45" s="8">
        <f t="shared" si="10"/>
        <v>-0.2</v>
      </c>
    </row>
    <row r="46" spans="1:11" ht="15" customHeight="1" x14ac:dyDescent="0.2">
      <c r="A46" s="30">
        <f t="shared" si="5"/>
        <v>39</v>
      </c>
      <c r="B46" s="26" t="s">
        <v>52</v>
      </c>
      <c r="C46" s="11">
        <v>0</v>
      </c>
      <c r="D46" s="19">
        <f t="shared" si="6"/>
        <v>38</v>
      </c>
      <c r="E46" s="11">
        <v>0</v>
      </c>
      <c r="F46" s="10">
        <f t="shared" si="7"/>
        <v>37</v>
      </c>
      <c r="G46" s="13">
        <f t="shared" si="8"/>
        <v>0</v>
      </c>
      <c r="H46" s="17">
        <v>4</v>
      </c>
      <c r="I46" s="32">
        <v>4</v>
      </c>
      <c r="J46" s="10">
        <f t="shared" si="9"/>
        <v>37</v>
      </c>
      <c r="K46" s="8">
        <f t="shared" si="10"/>
        <v>0</v>
      </c>
    </row>
    <row r="47" spans="1:11" ht="15" customHeight="1" x14ac:dyDescent="0.2">
      <c r="A47" s="30">
        <f t="shared" si="5"/>
        <v>40</v>
      </c>
      <c r="B47" s="26" t="s">
        <v>46</v>
      </c>
      <c r="C47" s="11">
        <v>0</v>
      </c>
      <c r="D47" s="19">
        <f t="shared" si="6"/>
        <v>38</v>
      </c>
      <c r="E47" s="11">
        <v>0</v>
      </c>
      <c r="F47" s="10">
        <f t="shared" si="7"/>
        <v>37</v>
      </c>
      <c r="G47" s="13">
        <f t="shared" si="8"/>
        <v>0</v>
      </c>
      <c r="H47" s="17">
        <v>3</v>
      </c>
      <c r="I47" s="32">
        <v>1</v>
      </c>
      <c r="J47" s="10">
        <f t="shared" si="9"/>
        <v>41</v>
      </c>
      <c r="K47" s="8">
        <f t="shared" si="10"/>
        <v>2</v>
      </c>
    </row>
    <row r="48" spans="1:11" ht="15" customHeight="1" x14ac:dyDescent="0.2">
      <c r="A48" s="30">
        <f t="shared" si="5"/>
        <v>41</v>
      </c>
      <c r="B48" s="26" t="s">
        <v>45</v>
      </c>
      <c r="C48" s="11">
        <v>0</v>
      </c>
      <c r="D48" s="19">
        <f t="shared" si="6"/>
        <v>38</v>
      </c>
      <c r="E48" s="11">
        <v>0</v>
      </c>
      <c r="F48" s="10">
        <f t="shared" si="7"/>
        <v>37</v>
      </c>
      <c r="G48" s="13">
        <f t="shared" si="8"/>
        <v>0</v>
      </c>
      <c r="H48" s="17">
        <v>2</v>
      </c>
      <c r="I48" s="32">
        <v>0</v>
      </c>
      <c r="J48" s="10">
        <f t="shared" si="9"/>
        <v>45</v>
      </c>
      <c r="K48" s="8">
        <f t="shared" si="10"/>
        <v>1</v>
      </c>
    </row>
    <row r="49" spans="1:11" ht="15" customHeight="1" x14ac:dyDescent="0.2">
      <c r="A49" s="30">
        <f t="shared" si="5"/>
        <v>42</v>
      </c>
      <c r="B49" s="26" t="s">
        <v>64</v>
      </c>
      <c r="C49" s="11">
        <v>2</v>
      </c>
      <c r="D49" s="19">
        <f t="shared" si="6"/>
        <v>35</v>
      </c>
      <c r="E49" s="11">
        <v>0</v>
      </c>
      <c r="F49" s="10">
        <f t="shared" si="7"/>
        <v>37</v>
      </c>
      <c r="G49" s="13">
        <f t="shared" si="8"/>
        <v>1</v>
      </c>
      <c r="H49" s="17">
        <v>2</v>
      </c>
      <c r="I49" s="32">
        <v>0</v>
      </c>
      <c r="J49" s="10">
        <f t="shared" si="9"/>
        <v>45</v>
      </c>
      <c r="K49" s="8">
        <f t="shared" si="10"/>
        <v>1</v>
      </c>
    </row>
    <row r="50" spans="1:11" ht="15" customHeight="1" x14ac:dyDescent="0.2">
      <c r="A50" s="30">
        <f t="shared" si="5"/>
        <v>43</v>
      </c>
      <c r="B50" s="26" t="s">
        <v>56</v>
      </c>
      <c r="C50" s="11">
        <v>0</v>
      </c>
      <c r="D50" s="19">
        <f t="shared" si="6"/>
        <v>38</v>
      </c>
      <c r="E50" s="11">
        <v>0</v>
      </c>
      <c r="F50" s="10">
        <f t="shared" si="7"/>
        <v>37</v>
      </c>
      <c r="G50" s="13">
        <f t="shared" si="8"/>
        <v>0</v>
      </c>
      <c r="H50" s="17">
        <v>1</v>
      </c>
      <c r="I50" s="32">
        <v>0</v>
      </c>
      <c r="J50" s="10">
        <f t="shared" si="9"/>
        <v>45</v>
      </c>
      <c r="K50" s="8">
        <f t="shared" si="10"/>
        <v>1</v>
      </c>
    </row>
    <row r="51" spans="1:11" ht="15" customHeight="1" x14ac:dyDescent="0.2">
      <c r="A51" s="30">
        <f t="shared" si="5"/>
        <v>44</v>
      </c>
      <c r="B51" s="26" t="s">
        <v>53</v>
      </c>
      <c r="C51" s="11">
        <v>0</v>
      </c>
      <c r="D51" s="19">
        <f t="shared" si="6"/>
        <v>38</v>
      </c>
      <c r="E51" s="11">
        <v>0</v>
      </c>
      <c r="F51" s="10">
        <f t="shared" si="7"/>
        <v>37</v>
      </c>
      <c r="G51" s="13">
        <f t="shared" si="8"/>
        <v>0</v>
      </c>
      <c r="H51" s="17">
        <v>1</v>
      </c>
      <c r="I51" s="32">
        <v>0</v>
      </c>
      <c r="J51" s="10">
        <f t="shared" si="9"/>
        <v>45</v>
      </c>
      <c r="K51" s="8">
        <f t="shared" si="10"/>
        <v>1</v>
      </c>
    </row>
    <row r="52" spans="1:11" ht="15" customHeight="1" x14ac:dyDescent="0.2">
      <c r="A52" s="30">
        <f t="shared" si="5"/>
        <v>45</v>
      </c>
      <c r="B52" s="26" t="s">
        <v>43</v>
      </c>
      <c r="C52" s="11">
        <v>0</v>
      </c>
      <c r="D52" s="19">
        <f t="shared" si="6"/>
        <v>38</v>
      </c>
      <c r="E52" s="11">
        <v>0</v>
      </c>
      <c r="F52" s="10">
        <f t="shared" si="7"/>
        <v>37</v>
      </c>
      <c r="G52" s="13">
        <f t="shared" si="8"/>
        <v>0</v>
      </c>
      <c r="H52" s="17">
        <v>1</v>
      </c>
      <c r="I52" s="32">
        <v>1</v>
      </c>
      <c r="J52" s="10">
        <f t="shared" si="9"/>
        <v>41</v>
      </c>
      <c r="K52" s="8">
        <f t="shared" si="10"/>
        <v>0</v>
      </c>
    </row>
    <row r="53" spans="1:11" ht="15" customHeight="1" x14ac:dyDescent="0.2">
      <c r="A53" s="30">
        <f t="shared" si="5"/>
        <v>46</v>
      </c>
      <c r="B53" s="26" t="s">
        <v>51</v>
      </c>
      <c r="C53" s="11">
        <v>0</v>
      </c>
      <c r="D53" s="19">
        <f t="shared" si="6"/>
        <v>38</v>
      </c>
      <c r="E53" s="11">
        <v>0</v>
      </c>
      <c r="F53" s="10">
        <f t="shared" si="7"/>
        <v>37</v>
      </c>
      <c r="G53" s="13">
        <f t="shared" si="8"/>
        <v>0</v>
      </c>
      <c r="H53" s="17">
        <v>1</v>
      </c>
      <c r="I53" s="32">
        <v>4</v>
      </c>
      <c r="J53" s="10">
        <f t="shared" si="9"/>
        <v>37</v>
      </c>
      <c r="K53" s="8">
        <f t="shared" si="10"/>
        <v>-0.75</v>
      </c>
    </row>
    <row r="54" spans="1:11" ht="15" customHeight="1" x14ac:dyDescent="0.2">
      <c r="A54" s="30">
        <f t="shared" si="5"/>
        <v>47</v>
      </c>
      <c r="B54" s="26" t="s">
        <v>57</v>
      </c>
      <c r="C54" s="11">
        <v>0</v>
      </c>
      <c r="D54" s="19">
        <f t="shared" si="6"/>
        <v>38</v>
      </c>
      <c r="E54" s="11">
        <v>0</v>
      </c>
      <c r="F54" s="10">
        <f t="shared" si="7"/>
        <v>37</v>
      </c>
      <c r="G54" s="13">
        <f t="shared" si="8"/>
        <v>0</v>
      </c>
      <c r="H54" s="17">
        <v>1</v>
      </c>
      <c r="I54" s="32">
        <v>0</v>
      </c>
      <c r="J54" s="10">
        <f t="shared" si="9"/>
        <v>45</v>
      </c>
      <c r="K54" s="8">
        <f t="shared" si="10"/>
        <v>1</v>
      </c>
    </row>
    <row r="55" spans="1:11" ht="15" customHeight="1" x14ac:dyDescent="0.2">
      <c r="A55" s="30">
        <f t="shared" si="5"/>
        <v>48</v>
      </c>
      <c r="B55" s="26" t="s">
        <v>58</v>
      </c>
      <c r="C55" s="11">
        <v>0</v>
      </c>
      <c r="D55" s="19">
        <f t="shared" si="6"/>
        <v>38</v>
      </c>
      <c r="E55" s="11">
        <v>0</v>
      </c>
      <c r="F55" s="10">
        <f t="shared" si="7"/>
        <v>37</v>
      </c>
      <c r="G55" s="13">
        <f t="shared" si="8"/>
        <v>0</v>
      </c>
      <c r="H55" s="17">
        <v>1</v>
      </c>
      <c r="I55" s="32">
        <v>0</v>
      </c>
      <c r="J55" s="10">
        <f t="shared" si="9"/>
        <v>45</v>
      </c>
      <c r="K55" s="8">
        <f t="shared" si="10"/>
        <v>1</v>
      </c>
    </row>
    <row r="56" spans="1:11" ht="15" customHeight="1" x14ac:dyDescent="0.2">
      <c r="A56" s="30">
        <f t="shared" si="5"/>
        <v>49</v>
      </c>
      <c r="B56" s="26" t="s">
        <v>41</v>
      </c>
      <c r="C56" s="11">
        <v>0</v>
      </c>
      <c r="D56" s="19">
        <f t="shared" si="6"/>
        <v>38</v>
      </c>
      <c r="E56" s="11">
        <v>0</v>
      </c>
      <c r="F56" s="10">
        <f t="shared" si="7"/>
        <v>37</v>
      </c>
      <c r="G56" s="13">
        <f t="shared" ref="G56:G58" si="11">IF(ISERROR((C56-E56)/E56), IF(E56=0,IF(C56&gt;0,1,IF(C56=0,0,((C56-E56)/E56)))),(C56-E56)/E56)</f>
        <v>0</v>
      </c>
      <c r="H56" s="17">
        <v>1</v>
      </c>
      <c r="I56" s="32">
        <v>0</v>
      </c>
      <c r="J56" s="10">
        <f t="shared" si="9"/>
        <v>45</v>
      </c>
      <c r="K56" s="8">
        <f t="shared" ref="K56:K60" si="12">IF(ISERROR((H56-I56)/I56), IF(I56=0,IF(H56&gt;0,1,IF(H56=0,0,((H56-I56)/I56)))),(H56-I56)/I56)</f>
        <v>1</v>
      </c>
    </row>
    <row r="57" spans="1:11" ht="15" customHeight="1" x14ac:dyDescent="0.2">
      <c r="A57" s="30">
        <f t="shared" si="5"/>
        <v>50</v>
      </c>
      <c r="B57" s="26" t="s">
        <v>47</v>
      </c>
      <c r="C57" s="11">
        <v>0</v>
      </c>
      <c r="D57" s="19">
        <f t="shared" si="6"/>
        <v>38</v>
      </c>
      <c r="E57" s="11">
        <v>0</v>
      </c>
      <c r="F57" s="10">
        <f t="shared" si="7"/>
        <v>37</v>
      </c>
      <c r="G57" s="13">
        <f t="shared" ref="G57" si="13">IF(ISERROR((C57-E57)/E57), IF(E57=0,IF(C57&gt;0,1,IF(C57=0,0,((C57-E57)/E57)))),(C57-E57)/E57)</f>
        <v>0</v>
      </c>
      <c r="H57" s="17">
        <v>0</v>
      </c>
      <c r="I57" s="32">
        <v>1</v>
      </c>
      <c r="J57" s="10">
        <f t="shared" si="9"/>
        <v>41</v>
      </c>
      <c r="K57" s="8">
        <f t="shared" ref="K57" si="14">IF(ISERROR((H57-I57)/I57), IF(I57=0,IF(H57&gt;0,1,IF(H57=0,0,((H57-I57)/I57)))),(H57-I57)/I57)</f>
        <v>-1</v>
      </c>
    </row>
    <row r="58" spans="1:11" ht="15" customHeight="1" x14ac:dyDescent="0.2">
      <c r="A58" s="30">
        <f t="shared" si="5"/>
        <v>51</v>
      </c>
      <c r="B58" s="26" t="s">
        <v>48</v>
      </c>
      <c r="C58" s="11">
        <v>0</v>
      </c>
      <c r="D58" s="19">
        <f t="shared" si="6"/>
        <v>38</v>
      </c>
      <c r="E58" s="11">
        <v>0</v>
      </c>
      <c r="F58" s="10">
        <f t="shared" si="7"/>
        <v>37</v>
      </c>
      <c r="G58" s="13">
        <f t="shared" si="11"/>
        <v>0</v>
      </c>
      <c r="H58" s="17">
        <v>0</v>
      </c>
      <c r="I58" s="32">
        <v>3</v>
      </c>
      <c r="J58" s="10">
        <f t="shared" si="9"/>
        <v>40</v>
      </c>
      <c r="K58" s="8">
        <f t="shared" si="12"/>
        <v>-1</v>
      </c>
    </row>
    <row r="59" spans="1:11" ht="15" customHeight="1" x14ac:dyDescent="0.2">
      <c r="A59" s="30">
        <f t="shared" si="5"/>
        <v>52</v>
      </c>
      <c r="B59" s="26" t="s">
        <v>50</v>
      </c>
      <c r="C59" s="11">
        <v>0</v>
      </c>
      <c r="D59" s="19">
        <f t="shared" si="6"/>
        <v>38</v>
      </c>
      <c r="E59" s="11">
        <v>0</v>
      </c>
      <c r="F59" s="10">
        <f t="shared" si="7"/>
        <v>37</v>
      </c>
      <c r="G59" s="13">
        <f t="shared" ref="G59" si="15">IF(ISERROR((C59-E59)/E59), IF(E59=0,IF(C59&gt;0,1,IF(C59=0,0,((C59-E59)/E59)))),(C59-E59)/E59)</f>
        <v>0</v>
      </c>
      <c r="H59" s="17">
        <v>0</v>
      </c>
      <c r="I59" s="32">
        <v>4</v>
      </c>
      <c r="J59" s="10">
        <f t="shared" si="9"/>
        <v>37</v>
      </c>
      <c r="K59" s="8">
        <f t="shared" ref="K59" si="16">IF(ISERROR((H59-I59)/I59), IF(I59=0,IF(H59&gt;0,1,IF(H59=0,0,((H59-I59)/I59)))),(H59-I59)/I59)</f>
        <v>-1</v>
      </c>
    </row>
    <row r="60" spans="1:11" ht="15" customHeight="1" thickBot="1" x14ac:dyDescent="0.25">
      <c r="A60" s="41">
        <f t="shared" si="5"/>
        <v>53</v>
      </c>
      <c r="B60" s="33" t="s">
        <v>49</v>
      </c>
      <c r="C60" s="34">
        <v>0</v>
      </c>
      <c r="D60" s="35">
        <f t="shared" si="6"/>
        <v>38</v>
      </c>
      <c r="E60" s="36">
        <v>0</v>
      </c>
      <c r="F60" s="37">
        <f t="shared" si="7"/>
        <v>37</v>
      </c>
      <c r="G60" s="38">
        <f t="shared" ref="G60" si="17">IF(ISERROR((C60-E60)/E60), IF(E60=0,IF(C60&gt;0,1,IF(C60=0,0,((C60-E60)/E60)))),(C60-E60)/E60)</f>
        <v>0</v>
      </c>
      <c r="H60" s="39">
        <v>0</v>
      </c>
      <c r="I60" s="42">
        <v>1</v>
      </c>
      <c r="J60" s="37">
        <f t="shared" si="9"/>
        <v>41</v>
      </c>
      <c r="K60" s="40">
        <f t="shared" si="12"/>
        <v>-1</v>
      </c>
    </row>
  </sheetData>
  <sortState xmlns:xlrd2="http://schemas.microsoft.com/office/spreadsheetml/2017/richdata2" ref="A8:K60">
    <sortCondition descending="1" ref="H8:H60"/>
  </sortState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60 K8:K60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85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3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G8:G59</xm:sqref>
        </x14:conditionalFormatting>
        <x14:conditionalFormatting xmlns:xm="http://schemas.microsoft.com/office/excel/2006/main">
          <x14:cfRule type="iconSet" priority="126" id="{CA074588-2ADC-4BEF-95C7-7EFFC36AE629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G60</xm:sqref>
        </x14:conditionalFormatting>
        <x14:conditionalFormatting xmlns:xm="http://schemas.microsoft.com/office/excel/2006/main">
          <x14:cfRule type="iconSet" priority="125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K8:K59</xm:sqref>
        </x14:conditionalFormatting>
        <x14:conditionalFormatting xmlns:xm="http://schemas.microsoft.com/office/excel/2006/main">
          <x14:cfRule type="iconSet" priority="127" id="{C258B821-32E7-4636-A02D-0315ED3D0BAB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K60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D2322_December23</vt:lpstr>
      <vt:lpstr>D2322_December23!Print_Area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SEAA Statistics</cp:lastModifiedBy>
  <cp:lastPrinted>2024-01-16T13:34:55Z</cp:lastPrinted>
  <dcterms:created xsi:type="dcterms:W3CDTF">2014-06-13T11:16:12Z</dcterms:created>
  <dcterms:modified xsi:type="dcterms:W3CDTF">2024-01-16T14:35:35Z</dcterms:modified>
</cp:coreProperties>
</file>