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"/>
    </mc:Choice>
  </mc:AlternateContent>
  <xr:revisionPtr revIDLastSave="345" documentId="8_{19916894-35C8-48AC-8682-A4B251C6F20F}" xr6:coauthVersionLast="47" xr6:coauthVersionMax="47" xr10:uidLastSave="{6F459121-23B6-48FD-9910-1A798C220812}"/>
  <bookViews>
    <workbookView xWindow="-120" yWindow="-120" windowWidth="29040" windowHeight="15840" xr2:uid="{00000000-000D-0000-FFFF-FFFF00000000}"/>
  </bookViews>
  <sheets>
    <sheet name="D2322_September23" sheetId="1" r:id="rId1"/>
  </sheets>
  <definedNames>
    <definedName name="_xlnm.Print_Area" localSheetId="0">D2322_September23!$A$1:$K$57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F57" i="1"/>
  <c r="G57" i="1"/>
  <c r="J57" i="1"/>
  <c r="K57" i="1"/>
  <c r="K56" i="1"/>
  <c r="J56" i="1"/>
  <c r="G56" i="1"/>
  <c r="F56" i="1"/>
  <c r="D56" i="1"/>
  <c r="I7" i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9" i="1"/>
  <c r="K47" i="1"/>
  <c r="K48" i="1"/>
  <c r="K49" i="1"/>
  <c r="K50" i="1"/>
  <c r="K51" i="1"/>
  <c r="K52" i="1"/>
  <c r="K53" i="1"/>
  <c r="K54" i="1"/>
  <c r="K55" i="1"/>
  <c r="K46" i="1" l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<sst xmlns="http://schemas.openxmlformats.org/spreadsheetml/2006/main" count="62" uniqueCount="62">
  <si>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</si>
  <si>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</si>
  <si>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</si>
  <si>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</si>
  <si>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</si>
  <si>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</si>
  <si>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</si>
  <si>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</si>
  <si>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</si>
  <si>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</si>
  <si>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</si>
  <si>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</si>
  <si>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</si>
  <si>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</si>
  <si>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</si>
  <si>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</si>
  <si>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</si>
  <si>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</si>
  <si>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</si>
  <si>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</si>
  <si>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</si>
  <si>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</si>
  <si>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</si>
  <si>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</si>
  <si>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</si>
  <si>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</si>
  <si>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</si>
  <si>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</si>
  <si>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</si>
  <si>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</si>
  <si>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</si>
  <si>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</si>
  <si>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</si>
  <si>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</si>
  <si>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</si>
  <si>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</si>
  <si>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</si>
  <si>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</si>
  <si>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</si>
  <si>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</si>
  <si>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</si>
  <si>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</si>
  <si>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</si>
  <si>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CHAUSSON</t>
  </si>
  <si>
    <t>BENTLEY</t>
  </si>
  <si>
    <t>LOTUS</t>
  </si>
  <si>
    <t>FERRARI</t>
  </si>
  <si>
    <t>JIAYUAN</t>
  </si>
  <si>
    <t>KERABOSS</t>
  </si>
  <si>
    <t>CAPRON</t>
  </si>
  <si>
    <t>LAMBORGHINI</t>
  </si>
  <si>
    <t>ZHIDOU</t>
  </si>
  <si>
    <t>LEVC</t>
  </si>
  <si>
    <t>LANCIA</t>
  </si>
  <si>
    <t>BYD</t>
  </si>
  <si>
    <t>MG</t>
  </si>
  <si>
    <t>September '23 -YTD</t>
  </si>
  <si>
    <t>Sep. '23</t>
  </si>
  <si>
    <t>Sep. '22</t>
  </si>
  <si>
    <t>Sep. '23 - YTD</t>
  </si>
  <si>
    <t>Sep. '22 - YTD</t>
  </si>
  <si>
    <t>ESAGONO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</si>
</sst>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2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8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9" fillId="3" borderId="13" xfId="3" applyFont="1" applyFill="1" applyBorder="1" applyAlignment="1">
      <alignment horizontal="left" vertical="center"/>
    </xf>
    <xf numFmtId="164" fontId="6" fillId="3" borderId="14" xfId="1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4" fontId="6" fillId="3" borderId="12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165" fontId="10" fillId="3" borderId="14" xfId="2" applyNumberFormat="1" applyFont="1" applyFill="1" applyBorder="1" applyAlignment="1">
      <alignment horizontal="center" vertical="center"/>
    </xf>
    <xf numFmtId="164" fontId="5" fillId="3" borderId="15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right" vertical="center"/>
    </xf>
    <xf numFmtId="3" fontId="5" fillId="2" borderId="9" xfId="2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/>
    </xf>
    <xf numFmtId="165" fontId="10" fillId="3" borderId="27" xfId="2" applyNumberFormat="1" applyFont="1" applyFill="1" applyBorder="1" applyAlignment="1">
      <alignment horizontal="center" vertical="center"/>
    </xf>
    <xf numFmtId="165" fontId="10" fillId="3" borderId="17" xfId="2" applyNumberFormat="1" applyFont="1" applyFill="1" applyBorder="1" applyAlignment="1">
      <alignment horizontal="center" vertical="center"/>
    </xf>
    <xf numFmtId="164" fontId="6" fillId="3" borderId="27" xfId="1" applyNumberFormat="1" applyFont="1" applyFill="1" applyBorder="1" applyAlignment="1">
      <alignment horizontal="right" vertical="center"/>
    </xf>
    <xf numFmtId="164" fontId="6" fillId="3" borderId="28" xfId="1" applyNumberFormat="1" applyFont="1" applyFill="1" applyBorder="1" applyAlignment="1">
      <alignment horizontal="right" vertical="center"/>
    </xf>
    <xf numFmtId="3" fontId="5" fillId="3" borderId="9" xfId="2" applyNumberFormat="1" applyFont="1" applyFill="1" applyBorder="1" applyAlignment="1">
      <alignment horizontal="center" vertical="center"/>
    </xf>
    <xf numFmtId="3" fontId="5" fillId="3" borderId="10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7"/>
  <sheetViews>
    <sheetView tabSelected="1" zoomScale="110" zoomScaleNormal="110" zoomScaleSheetLayoutView="100" workbookViewId="0">
      <selection activeCell="N10" sqref="N10"/>
    </sheetView>
  </sheetViews>
  <sheetFormatPr defaultColWidth="9.140625" defaultRowHeight="11.25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/>
    <row r="2" spans="1:11" ht="15" customHeight="1">
      <c r="A2" s="3" t="s">
        <v>56</v>
      </c>
      <c r="B2" s="4"/>
      <c r="C2" s="4"/>
      <c r="D2" s="4"/>
    </row>
    <row r="3" spans="1:11" ht="18.7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1.25" customHeight="1" thickBot="1">
      <c r="G5" s="2"/>
    </row>
    <row r="6" spans="1:11" ht="15" customHeight="1">
      <c r="A6" s="30" t="s">
        <v>0</v>
      </c>
      <c r="B6" s="6" t="s">
        <v>1</v>
      </c>
      <c r="C6" s="49" t="s">
        <v>57</v>
      </c>
      <c r="D6" s="50"/>
      <c r="E6" s="50" t="s">
        <v>58</v>
      </c>
      <c r="F6" s="50"/>
      <c r="G6" s="7" t="s">
        <v>42</v>
      </c>
      <c r="H6" s="9" t="s">
        <v>59</v>
      </c>
      <c r="I6" s="50" t="s">
        <v>60</v>
      </c>
      <c r="J6" s="50"/>
      <c r="K6" s="7" t="str">
        <f>G6</f>
        <v>% D23/22</v>
      </c>
    </row>
    <row r="7" spans="1:11" s="5" customFormat="1" ht="15" customHeight="1" thickBot="1">
      <c r="A7" s="31" t="s">
        <v>2</v>
      </c>
      <c r="B7" s="13" t="s">
        <v>3</v>
      </c>
      <c r="C7" s="46">
        <f>SUM(C8:C57)</f>
        <v>11401</v>
      </c>
      <c r="D7" s="47"/>
      <c r="E7" s="47">
        <f>SUM(E8:E57)</f>
        <v>8606</v>
      </c>
      <c r="F7" s="47"/>
      <c r="G7" s="22">
        <f>C7/E7-1</f>
        <v>0.32477341389728087</v>
      </c>
      <c r="H7" s="26">
        <f>SUM(H8:H57)</f>
        <v>104510</v>
      </c>
      <c r="I7" s="47">
        <f>SUM(I8:I57)</f>
        <v>82936</v>
      </c>
      <c r="J7" s="47"/>
      <c r="K7" s="22">
        <f>H7/I7-1</f>
        <v>0.26012829169480089</v>
      </c>
    </row>
    <row r="8" spans="1:11" ht="15" customHeight="1">
      <c r="A8" s="32">
        <v>1</v>
      </c>
      <c r="B8" s="27" t="s">
        <v>4</v>
      </c>
      <c r="C8" s="23">
        <v>1535</v>
      </c>
      <c r="D8" s="20">
        <f>RANK(C8,$C$8:$C$57)</f>
        <v>1</v>
      </c>
      <c r="E8" s="23">
        <v>880</v>
      </c>
      <c r="F8" s="16">
        <f>RANK(E8,$E$8:$E$57)</f>
        <v>2</v>
      </c>
      <c r="G8" s="25">
        <f t="shared" ref="G8:G39" si="0">IF(ISERROR((C8-E8)/E8), IF(E8=0,IF(C8&gt;0,1,IF(C8=0,0,((C8-E8)/E8)))),(C8-E8)/E8)</f>
        <v>0.74431818181818177</v>
      </c>
      <c r="H8" s="15">
        <v>13633</v>
      </c>
      <c r="I8" s="37">
        <v>12030</v>
      </c>
      <c r="J8" s="16">
        <f>RANK(I8,$I$8:$I$57)</f>
        <v>1</v>
      </c>
      <c r="K8" s="17">
        <f t="shared" ref="K8:K39" si="1">IF(ISERROR((H8-I8)/I8), IF(I8=0,IF(H8&gt;0,1,IF(H8=0,0,((H8-I8)/I8)))),(H8-I8)/I8)</f>
        <v>0.13325020781379884</v>
      </c>
    </row>
    <row r="9" spans="1:11" ht="15" customHeight="1">
      <c r="A9" s="33">
        <f t="shared" ref="A9:A57" si="2">A8+1</f>
        <v>2</v>
      </c>
      <c r="B9" s="28" t="s">
        <v>7</v>
      </c>
      <c r="C9" s="24">
        <v>655</v>
      </c>
      <c r="D9" s="21">
        <f>RANK(C9,$C$8:$C$57)</f>
        <v>7</v>
      </c>
      <c r="E9" s="24">
        <v>421</v>
      </c>
      <c r="F9" s="10">
        <f>RANK(E9,$E$8:$E$57)</f>
        <v>10</v>
      </c>
      <c r="G9" s="14">
        <f t="shared" si="0"/>
        <v>0.5558194774346793</v>
      </c>
      <c r="H9" s="18">
        <v>9092</v>
      </c>
      <c r="I9" s="38">
        <v>5135</v>
      </c>
      <c r="J9" s="10">
        <f>RANK(I9,$I$8:$I$57)</f>
        <v>5</v>
      </c>
      <c r="K9" s="8">
        <f t="shared" si="1"/>
        <v>0.77059396299902627</v>
      </c>
    </row>
    <row r="10" spans="1:11" ht="15" customHeight="1">
      <c r="A10" s="33">
        <f t="shared" si="2"/>
        <v>3</v>
      </c>
      <c r="B10" s="28" t="s">
        <v>8</v>
      </c>
      <c r="C10" s="24">
        <v>995</v>
      </c>
      <c r="D10" s="21">
        <f>RANK(C10,$C$8:$C$57)</f>
        <v>3</v>
      </c>
      <c r="E10" s="24">
        <v>1244</v>
      </c>
      <c r="F10" s="10">
        <f>RANK(E10,$E$8:$E$57)</f>
        <v>1</v>
      </c>
      <c r="G10" s="14">
        <f t="shared" si="0"/>
        <v>-0.20016077170418006</v>
      </c>
      <c r="H10" s="18">
        <v>8758</v>
      </c>
      <c r="I10" s="38">
        <v>7251</v>
      </c>
      <c r="J10" s="10">
        <f>RANK(I10,$I$8:$I$57)</f>
        <v>2</v>
      </c>
      <c r="K10" s="8">
        <f t="shared" si="1"/>
        <v>0.20783340228933941</v>
      </c>
    </row>
    <row r="11" spans="1:11" ht="15" customHeight="1">
      <c r="A11" s="33">
        <f t="shared" si="2"/>
        <v>4</v>
      </c>
      <c r="B11" s="28" t="s">
        <v>40</v>
      </c>
      <c r="C11" s="11">
        <v>1028</v>
      </c>
      <c r="D11" s="21">
        <f>RANK(C11,$C$8:$C$57)</f>
        <v>2</v>
      </c>
      <c r="E11" s="11">
        <v>464</v>
      </c>
      <c r="F11" s="10">
        <f>RANK(E11,$E$8:$E$57)</f>
        <v>8</v>
      </c>
      <c r="G11" s="14">
        <f t="shared" si="0"/>
        <v>1.2155172413793103</v>
      </c>
      <c r="H11" s="18">
        <v>8058</v>
      </c>
      <c r="I11" s="38">
        <v>4209</v>
      </c>
      <c r="J11" s="10">
        <f>RANK(I11,$I$8:$I$57)</f>
        <v>6</v>
      </c>
      <c r="K11" s="8">
        <f t="shared" si="1"/>
        <v>0.91446899501069134</v>
      </c>
    </row>
    <row r="12" spans="1:11" ht="15" customHeight="1">
      <c r="A12" s="33">
        <f t="shared" si="2"/>
        <v>5</v>
      </c>
      <c r="B12" s="28" t="s">
        <v>13</v>
      </c>
      <c r="C12" s="11">
        <v>782</v>
      </c>
      <c r="D12" s="21">
        <f>RANK(C12,$C$8:$C$57)</f>
        <v>4</v>
      </c>
      <c r="E12" s="11">
        <v>576</v>
      </c>
      <c r="F12" s="10">
        <f>RANK(E12,$E$8:$E$57)</f>
        <v>4</v>
      </c>
      <c r="G12" s="14">
        <f t="shared" si="0"/>
        <v>0.3576388888888889</v>
      </c>
      <c r="H12" s="18">
        <v>7495</v>
      </c>
      <c r="I12" s="38">
        <v>7179</v>
      </c>
      <c r="J12" s="10">
        <f>RANK(I12,$I$8:$I$57)</f>
        <v>3</v>
      </c>
      <c r="K12" s="8">
        <f t="shared" si="1"/>
        <v>4.4017272600640756E-2</v>
      </c>
    </row>
    <row r="13" spans="1:11" ht="15" customHeight="1">
      <c r="A13" s="33">
        <f t="shared" si="2"/>
        <v>6</v>
      </c>
      <c r="B13" s="28" t="s">
        <v>5</v>
      </c>
      <c r="C13" s="11">
        <v>456</v>
      </c>
      <c r="D13" s="21">
        <f>RANK(C13,$C$8:$C$57)</f>
        <v>8</v>
      </c>
      <c r="E13" s="11">
        <v>501</v>
      </c>
      <c r="F13" s="10">
        <f>RANK(E13,$E$8:$E$57)</f>
        <v>7</v>
      </c>
      <c r="G13" s="14">
        <f t="shared" si="0"/>
        <v>-8.9820359281437126E-2</v>
      </c>
      <c r="H13" s="18">
        <v>6776</v>
      </c>
      <c r="I13" s="38">
        <v>6297</v>
      </c>
      <c r="J13" s="10">
        <f>RANK(I13,$I$8:$I$57)</f>
        <v>4</v>
      </c>
      <c r="K13" s="8">
        <f t="shared" si="1"/>
        <v>7.6067968874067013E-2</v>
      </c>
    </row>
    <row r="14" spans="1:11" ht="15" customHeight="1">
      <c r="A14" s="33">
        <f t="shared" si="2"/>
        <v>7</v>
      </c>
      <c r="B14" s="28" t="s">
        <v>9</v>
      </c>
      <c r="C14" s="11">
        <v>708</v>
      </c>
      <c r="D14" s="21">
        <f>RANK(C14,$C$8:$C$57)</f>
        <v>6</v>
      </c>
      <c r="E14" s="11">
        <v>555</v>
      </c>
      <c r="F14" s="10">
        <f>RANK(E14,$E$8:$E$57)</f>
        <v>5</v>
      </c>
      <c r="G14" s="14">
        <f t="shared" si="0"/>
        <v>0.27567567567567569</v>
      </c>
      <c r="H14" s="18">
        <v>5072</v>
      </c>
      <c r="I14" s="38">
        <v>2973</v>
      </c>
      <c r="J14" s="10">
        <f>RANK(I14,$I$8:$I$57)</f>
        <v>11</v>
      </c>
      <c r="K14" s="8">
        <f t="shared" si="1"/>
        <v>0.70602085435586948</v>
      </c>
    </row>
    <row r="15" spans="1:11" ht="15" customHeight="1">
      <c r="A15" s="33">
        <f t="shared" si="2"/>
        <v>8</v>
      </c>
      <c r="B15" s="28" t="s">
        <v>39</v>
      </c>
      <c r="C15" s="11">
        <v>418</v>
      </c>
      <c r="D15" s="21">
        <f>RANK(C15,$C$8:$C$57)</f>
        <v>10</v>
      </c>
      <c r="E15" s="11">
        <v>216</v>
      </c>
      <c r="F15" s="10">
        <f>RANK(E15,$E$8:$E$57)</f>
        <v>15</v>
      </c>
      <c r="G15" s="14">
        <f t="shared" si="0"/>
        <v>0.93518518518518523</v>
      </c>
      <c r="H15" s="18">
        <v>4885</v>
      </c>
      <c r="I15" s="38">
        <v>3851</v>
      </c>
      <c r="J15" s="10">
        <f>RANK(I15,$I$8:$I$57)</f>
        <v>9</v>
      </c>
      <c r="K15" s="8">
        <f t="shared" si="1"/>
        <v>0.26850168787327966</v>
      </c>
    </row>
    <row r="16" spans="1:11" ht="15" customHeight="1">
      <c r="A16" s="33">
        <f t="shared" si="2"/>
        <v>9</v>
      </c>
      <c r="B16" s="28" t="s">
        <v>11</v>
      </c>
      <c r="C16" s="11">
        <v>438</v>
      </c>
      <c r="D16" s="21">
        <f>RANK(C16,$C$8:$C$57)</f>
        <v>9</v>
      </c>
      <c r="E16" s="11">
        <v>430</v>
      </c>
      <c r="F16" s="10">
        <f>RANK(E16,$E$8:$E$57)</f>
        <v>9</v>
      </c>
      <c r="G16" s="14">
        <f t="shared" si="0"/>
        <v>1.8604651162790697E-2</v>
      </c>
      <c r="H16" s="18">
        <v>4738</v>
      </c>
      <c r="I16" s="38">
        <v>3965</v>
      </c>
      <c r="J16" s="10">
        <f>RANK(I16,$I$8:$I$57)</f>
        <v>7</v>
      </c>
      <c r="K16" s="8">
        <f t="shared" si="1"/>
        <v>0.19495586380832283</v>
      </c>
    </row>
    <row r="17" spans="1:11" ht="15" customHeight="1">
      <c r="A17" s="33">
        <f t="shared" si="2"/>
        <v>10</v>
      </c>
      <c r="B17" s="28" t="s">
        <v>16</v>
      </c>
      <c r="C17" s="11">
        <v>717</v>
      </c>
      <c r="D17" s="21">
        <f>RANK(C17,$C$8:$C$57)</f>
        <v>5</v>
      </c>
      <c r="E17" s="11">
        <v>246</v>
      </c>
      <c r="F17" s="10">
        <f>RANK(E17,$E$8:$E$57)</f>
        <v>13</v>
      </c>
      <c r="G17" s="14">
        <f t="shared" si="0"/>
        <v>1.9146341463414633</v>
      </c>
      <c r="H17" s="18">
        <v>4104</v>
      </c>
      <c r="I17" s="38">
        <v>3053</v>
      </c>
      <c r="J17" s="10">
        <f>RANK(I17,$I$8:$I$57)</f>
        <v>10</v>
      </c>
      <c r="K17" s="8">
        <f t="shared" si="1"/>
        <v>0.34425155584670813</v>
      </c>
    </row>
    <row r="18" spans="1:11" ht="15" customHeight="1">
      <c r="A18" s="33">
        <f t="shared" si="2"/>
        <v>11</v>
      </c>
      <c r="B18" s="28" t="s">
        <v>14</v>
      </c>
      <c r="C18" s="11">
        <v>388</v>
      </c>
      <c r="D18" s="21">
        <f>RANK(C18,$C$8:$C$57)</f>
        <v>11</v>
      </c>
      <c r="E18" s="11">
        <v>586</v>
      </c>
      <c r="F18" s="10">
        <f>RANK(E18,$E$8:$E$57)</f>
        <v>3</v>
      </c>
      <c r="G18" s="14">
        <f t="shared" si="0"/>
        <v>-0.33788395904436858</v>
      </c>
      <c r="H18" s="18">
        <v>3661</v>
      </c>
      <c r="I18" s="38">
        <v>2764</v>
      </c>
      <c r="J18" s="10">
        <f>RANK(I18,$I$8:$I$57)</f>
        <v>13</v>
      </c>
      <c r="K18" s="8">
        <f t="shared" si="1"/>
        <v>0.32452966714905934</v>
      </c>
    </row>
    <row r="19" spans="1:11" ht="15" customHeight="1">
      <c r="A19" s="33">
        <f t="shared" si="2"/>
        <v>12</v>
      </c>
      <c r="B19" s="28" t="s">
        <v>12</v>
      </c>
      <c r="C19" s="11">
        <v>305</v>
      </c>
      <c r="D19" s="21">
        <f>RANK(C19,$C$8:$C$57)</f>
        <v>15</v>
      </c>
      <c r="E19" s="11">
        <v>538</v>
      </c>
      <c r="F19" s="10">
        <f>RANK(E19,$E$8:$E$57)</f>
        <v>6</v>
      </c>
      <c r="G19" s="14">
        <f t="shared" si="0"/>
        <v>-0.43308550185873607</v>
      </c>
      <c r="H19" s="18">
        <v>3597</v>
      </c>
      <c r="I19" s="38">
        <v>2932</v>
      </c>
      <c r="J19" s="10">
        <f>RANK(I19,$I$8:$I$57)</f>
        <v>12</v>
      </c>
      <c r="K19" s="8">
        <f t="shared" si="1"/>
        <v>0.22680763983628921</v>
      </c>
    </row>
    <row r="20" spans="1:11" ht="15" customHeight="1">
      <c r="A20" s="33">
        <f t="shared" si="2"/>
        <v>13</v>
      </c>
      <c r="B20" s="28" t="s">
        <v>10</v>
      </c>
      <c r="C20" s="11">
        <v>317</v>
      </c>
      <c r="D20" s="21">
        <f>RANK(C20,$C$8:$C$57)</f>
        <v>14</v>
      </c>
      <c r="E20" s="11">
        <v>345</v>
      </c>
      <c r="F20" s="10">
        <f>RANK(E20,$E$8:$E$57)</f>
        <v>11</v>
      </c>
      <c r="G20" s="14">
        <f t="shared" si="0"/>
        <v>-8.1159420289855067E-2</v>
      </c>
      <c r="H20" s="18">
        <v>3003</v>
      </c>
      <c r="I20" s="38">
        <v>3907</v>
      </c>
      <c r="J20" s="10">
        <f>RANK(I20,$I$8:$I$57)</f>
        <v>8</v>
      </c>
      <c r="K20" s="8">
        <f t="shared" si="1"/>
        <v>-0.23137957512157667</v>
      </c>
    </row>
    <row r="21" spans="1:11" ht="15" customHeight="1">
      <c r="A21" s="33">
        <f t="shared" si="2"/>
        <v>14</v>
      </c>
      <c r="B21" s="28" t="s">
        <v>15</v>
      </c>
      <c r="C21" s="11">
        <v>251</v>
      </c>
      <c r="D21" s="21">
        <f>RANK(C21,$C$8:$C$57)</f>
        <v>16</v>
      </c>
      <c r="E21" s="11">
        <v>231</v>
      </c>
      <c r="F21" s="10">
        <f>RANK(E21,$E$8:$E$57)</f>
        <v>14</v>
      </c>
      <c r="G21" s="14">
        <f t="shared" si="0"/>
        <v>8.6580086580086577E-2</v>
      </c>
      <c r="H21" s="18">
        <v>2994</v>
      </c>
      <c r="I21" s="38">
        <v>2466</v>
      </c>
      <c r="J21" s="10">
        <f>RANK(I21,$I$8:$I$57)</f>
        <v>14</v>
      </c>
      <c r="K21" s="8">
        <f t="shared" si="1"/>
        <v>0.21411192214111921</v>
      </c>
    </row>
    <row r="22" spans="1:11" ht="15" customHeight="1">
      <c r="A22" s="33">
        <f t="shared" si="2"/>
        <v>15</v>
      </c>
      <c r="B22" s="28" t="s">
        <v>25</v>
      </c>
      <c r="C22" s="11">
        <v>345</v>
      </c>
      <c r="D22" s="21">
        <f>RANK(C22,$C$8:$C$57)</f>
        <v>12</v>
      </c>
      <c r="E22" s="11">
        <v>195</v>
      </c>
      <c r="F22" s="10">
        <f>RANK(E22,$E$8:$E$57)</f>
        <v>16</v>
      </c>
      <c r="G22" s="14">
        <f t="shared" si="0"/>
        <v>0.76923076923076927</v>
      </c>
      <c r="H22" s="18">
        <v>2853</v>
      </c>
      <c r="I22" s="38">
        <v>2213</v>
      </c>
      <c r="J22" s="10">
        <f>RANK(I22,$I$8:$I$57)</f>
        <v>16</v>
      </c>
      <c r="K22" s="8">
        <f t="shared" si="1"/>
        <v>0.28920018075011295</v>
      </c>
    </row>
    <row r="23" spans="1:11" ht="15" customHeight="1">
      <c r="A23" s="33">
        <f t="shared" si="2"/>
        <v>16</v>
      </c>
      <c r="B23" s="28" t="s">
        <v>6</v>
      </c>
      <c r="C23" s="11">
        <v>181</v>
      </c>
      <c r="D23" s="21">
        <f>RANK(C23,$C$8:$C$57)</f>
        <v>20</v>
      </c>
      <c r="E23" s="11">
        <v>156</v>
      </c>
      <c r="F23" s="10">
        <f>RANK(E23,$E$8:$E$57)</f>
        <v>17</v>
      </c>
      <c r="G23" s="14">
        <f t="shared" si="0"/>
        <v>0.16025641025641027</v>
      </c>
      <c r="H23" s="18">
        <v>2294</v>
      </c>
      <c r="I23" s="38">
        <v>2427</v>
      </c>
      <c r="J23" s="10">
        <f>RANK(I23,$I$8:$I$57)</f>
        <v>15</v>
      </c>
      <c r="K23" s="8">
        <f t="shared" si="1"/>
        <v>-5.4800164812525753E-2</v>
      </c>
    </row>
    <row r="24" spans="1:11" ht="15" customHeight="1">
      <c r="A24" s="33">
        <f t="shared" si="2"/>
        <v>17</v>
      </c>
      <c r="B24" s="28" t="s">
        <v>17</v>
      </c>
      <c r="C24" s="11">
        <v>212</v>
      </c>
      <c r="D24" s="21">
        <f>RANK(C24,$C$8:$C$57)</f>
        <v>18</v>
      </c>
      <c r="E24" s="11">
        <v>294</v>
      </c>
      <c r="F24" s="10">
        <f>RANK(E24,$E$8:$E$57)</f>
        <v>12</v>
      </c>
      <c r="G24" s="14">
        <f t="shared" si="0"/>
        <v>-0.27891156462585032</v>
      </c>
      <c r="H24" s="18">
        <v>2198</v>
      </c>
      <c r="I24" s="38">
        <v>2207</v>
      </c>
      <c r="J24" s="10">
        <f>RANK(I24,$I$8:$I$57)</f>
        <v>17</v>
      </c>
      <c r="K24" s="8">
        <f t="shared" si="1"/>
        <v>-4.0779338468509285E-3</v>
      </c>
    </row>
    <row r="25" spans="1:11" ht="15" customHeight="1">
      <c r="A25" s="33">
        <f t="shared" si="2"/>
        <v>18</v>
      </c>
      <c r="B25" s="28" t="s">
        <v>18</v>
      </c>
      <c r="C25" s="11">
        <v>211</v>
      </c>
      <c r="D25" s="21">
        <f>RANK(C25,$C$8:$C$57)</f>
        <v>19</v>
      </c>
      <c r="E25" s="11">
        <v>81</v>
      </c>
      <c r="F25" s="10">
        <f>RANK(E25,$E$8:$E$57)</f>
        <v>21</v>
      </c>
      <c r="G25" s="14">
        <f t="shared" si="0"/>
        <v>1.6049382716049383</v>
      </c>
      <c r="H25" s="18">
        <v>1755</v>
      </c>
      <c r="I25" s="38">
        <v>1322</v>
      </c>
      <c r="J25" s="10">
        <f>RANK(I25,$I$8:$I$57)</f>
        <v>19</v>
      </c>
      <c r="K25" s="8">
        <f t="shared" si="1"/>
        <v>0.32753403933434189</v>
      </c>
    </row>
    <row r="26" spans="1:11" ht="15" customHeight="1">
      <c r="A26" s="33">
        <f t="shared" si="2"/>
        <v>19</v>
      </c>
      <c r="B26" s="28" t="s">
        <v>20</v>
      </c>
      <c r="C26" s="11">
        <v>251</v>
      </c>
      <c r="D26" s="21">
        <f>RANK(C26,$C$8:$C$57)</f>
        <v>16</v>
      </c>
      <c r="E26" s="11">
        <v>110</v>
      </c>
      <c r="F26" s="10">
        <f>RANK(E26,$E$8:$E$57)</f>
        <v>18</v>
      </c>
      <c r="G26" s="14">
        <f t="shared" si="0"/>
        <v>1.2818181818181817</v>
      </c>
      <c r="H26" s="18">
        <v>1580</v>
      </c>
      <c r="I26" s="38">
        <v>1320</v>
      </c>
      <c r="J26" s="10">
        <f>RANK(I26,$I$8:$I$57)</f>
        <v>20</v>
      </c>
      <c r="K26" s="8">
        <f t="shared" si="1"/>
        <v>0.19696969696969696</v>
      </c>
    </row>
    <row r="27" spans="1:11" ht="15" customHeight="1">
      <c r="A27" s="33">
        <f t="shared" si="2"/>
        <v>20</v>
      </c>
      <c r="B27" s="28" t="s">
        <v>19</v>
      </c>
      <c r="C27" s="11">
        <v>74</v>
      </c>
      <c r="D27" s="21">
        <f>RANK(C27,$C$8:$C$57)</f>
        <v>26</v>
      </c>
      <c r="E27" s="11">
        <v>49</v>
      </c>
      <c r="F27" s="10">
        <f>RANK(E27,$E$8:$E$57)</f>
        <v>25</v>
      </c>
      <c r="G27" s="14">
        <f t="shared" si="0"/>
        <v>0.51020408163265307</v>
      </c>
      <c r="H27" s="18">
        <v>1524</v>
      </c>
      <c r="I27" s="38">
        <v>817</v>
      </c>
      <c r="J27" s="10">
        <f>RANK(I27,$I$8:$I$57)</f>
        <v>21</v>
      </c>
      <c r="K27" s="8">
        <f t="shared" si="1"/>
        <v>0.8653610771113831</v>
      </c>
    </row>
    <row r="28" spans="1:11" ht="15" customHeight="1">
      <c r="A28" s="33">
        <f t="shared" si="2"/>
        <v>21</v>
      </c>
      <c r="B28" s="28" t="s">
        <v>22</v>
      </c>
      <c r="C28" s="11">
        <v>139</v>
      </c>
      <c r="D28" s="21">
        <f>RANK(C28,$C$8:$C$57)</f>
        <v>23</v>
      </c>
      <c r="E28" s="11">
        <v>51</v>
      </c>
      <c r="F28" s="10">
        <f>RANK(E28,$E$8:$E$57)</f>
        <v>24</v>
      </c>
      <c r="G28" s="14">
        <f t="shared" si="0"/>
        <v>1.7254901960784315</v>
      </c>
      <c r="H28" s="18">
        <v>1509</v>
      </c>
      <c r="I28" s="38">
        <v>1539</v>
      </c>
      <c r="J28" s="10">
        <f>RANK(I28,$I$8:$I$57)</f>
        <v>18</v>
      </c>
      <c r="K28" s="8">
        <f t="shared" si="1"/>
        <v>-1.9493177387914229E-2</v>
      </c>
    </row>
    <row r="29" spans="1:11" ht="15" customHeight="1">
      <c r="A29" s="33">
        <f t="shared" si="2"/>
        <v>22</v>
      </c>
      <c r="B29" s="28" t="s">
        <v>34</v>
      </c>
      <c r="C29" s="11">
        <v>333</v>
      </c>
      <c r="D29" s="21">
        <f>RANK(C29,$C$8:$C$57)</f>
        <v>13</v>
      </c>
      <c r="E29" s="11">
        <v>96</v>
      </c>
      <c r="F29" s="10">
        <f>RANK(E29,$E$8:$E$57)</f>
        <v>19</v>
      </c>
      <c r="G29" s="14">
        <f t="shared" si="0"/>
        <v>2.46875</v>
      </c>
      <c r="H29" s="18">
        <v>1373</v>
      </c>
      <c r="I29" s="38">
        <v>390</v>
      </c>
      <c r="J29" s="10">
        <f>RANK(I29,$I$8:$I$57)</f>
        <v>25</v>
      </c>
      <c r="K29" s="8">
        <f t="shared" si="1"/>
        <v>2.5205128205128204</v>
      </c>
    </row>
    <row r="30" spans="1:11" ht="15" customHeight="1">
      <c r="A30" s="33">
        <f t="shared" si="2"/>
        <v>23</v>
      </c>
      <c r="B30" s="28" t="s">
        <v>33</v>
      </c>
      <c r="C30" s="11">
        <v>88</v>
      </c>
      <c r="D30" s="21">
        <f>RANK(C30,$C$8:$C$57)</f>
        <v>25</v>
      </c>
      <c r="E30" s="11">
        <v>82</v>
      </c>
      <c r="F30" s="10">
        <f>RANK(E30,$E$8:$E$57)</f>
        <v>20</v>
      </c>
      <c r="G30" s="14">
        <f t="shared" si="0"/>
        <v>7.3170731707317069E-2</v>
      </c>
      <c r="H30" s="18">
        <v>897</v>
      </c>
      <c r="I30" s="38">
        <v>527</v>
      </c>
      <c r="J30" s="10">
        <f>RANK(I30,$I$8:$I$57)</f>
        <v>22</v>
      </c>
      <c r="K30" s="8">
        <f t="shared" si="1"/>
        <v>0.70208728652751418</v>
      </c>
    </row>
    <row r="31" spans="1:11" ht="15" customHeight="1">
      <c r="A31" s="33">
        <f t="shared" si="2"/>
        <v>24</v>
      </c>
      <c r="B31" s="28" t="s">
        <v>35</v>
      </c>
      <c r="C31" s="11">
        <v>181</v>
      </c>
      <c r="D31" s="21">
        <f>RANK(C31,$C$8:$C$57)</f>
        <v>20</v>
      </c>
      <c r="E31" s="11">
        <v>23</v>
      </c>
      <c r="F31" s="10">
        <f>RANK(E31,$E$8:$E$57)</f>
        <v>28</v>
      </c>
      <c r="G31" s="14">
        <f t="shared" si="0"/>
        <v>6.8695652173913047</v>
      </c>
      <c r="H31" s="18">
        <v>607</v>
      </c>
      <c r="I31" s="38">
        <v>332</v>
      </c>
      <c r="J31" s="10">
        <f>RANK(I31,$I$8:$I$57)</f>
        <v>26</v>
      </c>
      <c r="K31" s="8">
        <f t="shared" si="1"/>
        <v>0.82831325301204817</v>
      </c>
    </row>
    <row r="32" spans="1:11" ht="15" customHeight="1">
      <c r="A32" s="33">
        <f t="shared" si="2"/>
        <v>25</v>
      </c>
      <c r="B32" s="28" t="s">
        <v>28</v>
      </c>
      <c r="C32" s="11">
        <v>92</v>
      </c>
      <c r="D32" s="21">
        <f>RANK(C32,$C$8:$C$57)</f>
        <v>24</v>
      </c>
      <c r="E32" s="11">
        <v>72</v>
      </c>
      <c r="F32" s="10">
        <f>RANK(E32,$E$8:$E$57)</f>
        <v>22</v>
      </c>
      <c r="G32" s="14">
        <f t="shared" si="0"/>
        <v>0.27777777777777779</v>
      </c>
      <c r="H32" s="18">
        <v>535</v>
      </c>
      <c r="I32" s="38">
        <v>425</v>
      </c>
      <c r="J32" s="10">
        <f>RANK(I32,$I$8:$I$57)</f>
        <v>24</v>
      </c>
      <c r="K32" s="8">
        <f t="shared" si="1"/>
        <v>0.25882352941176473</v>
      </c>
    </row>
    <row r="33" spans="1:11" ht="15" customHeight="1">
      <c r="A33" s="33">
        <f t="shared" si="2"/>
        <v>26</v>
      </c>
      <c r="B33" s="28" t="s">
        <v>24</v>
      </c>
      <c r="C33" s="11">
        <v>9</v>
      </c>
      <c r="D33" s="21">
        <f>RANK(C33,$C$8:$C$57)</f>
        <v>31</v>
      </c>
      <c r="E33" s="11">
        <v>56</v>
      </c>
      <c r="F33" s="10">
        <f>RANK(E33,$E$8:$E$57)</f>
        <v>23</v>
      </c>
      <c r="G33" s="14">
        <f t="shared" si="0"/>
        <v>-0.8392857142857143</v>
      </c>
      <c r="H33" s="18">
        <v>306</v>
      </c>
      <c r="I33" s="38">
        <v>158</v>
      </c>
      <c r="J33" s="10">
        <f>RANK(I33,$I$8:$I$57)</f>
        <v>28</v>
      </c>
      <c r="K33" s="8">
        <f t="shared" si="1"/>
        <v>0.93670886075949367</v>
      </c>
    </row>
    <row r="34" spans="1:11" ht="15" customHeight="1">
      <c r="A34" s="33">
        <f t="shared" si="2"/>
        <v>27</v>
      </c>
      <c r="B34" s="28" t="s">
        <v>55</v>
      </c>
      <c r="C34" s="11">
        <v>179</v>
      </c>
      <c r="D34" s="21">
        <f>RANK(C34,$C$8:$C$57)</f>
        <v>22</v>
      </c>
      <c r="E34" s="11">
        <v>0</v>
      </c>
      <c r="F34" s="10">
        <f>RANK(E34,$E$8:$E$57)</f>
        <v>35</v>
      </c>
      <c r="G34" s="14">
        <f t="shared" si="0"/>
        <v>1</v>
      </c>
      <c r="H34" s="18">
        <v>274</v>
      </c>
      <c r="I34" s="38">
        <v>0</v>
      </c>
      <c r="J34" s="10">
        <f>RANK(I34,$I$8:$I$57)</f>
        <v>45</v>
      </c>
      <c r="K34" s="8">
        <f t="shared" si="1"/>
        <v>1</v>
      </c>
    </row>
    <row r="35" spans="1:11" ht="15" customHeight="1">
      <c r="A35" s="33">
        <f t="shared" si="2"/>
        <v>28</v>
      </c>
      <c r="B35" s="28" t="s">
        <v>27</v>
      </c>
      <c r="C35" s="11">
        <v>32</v>
      </c>
      <c r="D35" s="21">
        <f>RANK(C35,$C$8:$C$57)</f>
        <v>27</v>
      </c>
      <c r="E35" s="11">
        <v>27</v>
      </c>
      <c r="F35" s="10">
        <f>RANK(E35,$E$8:$E$57)</f>
        <v>26</v>
      </c>
      <c r="G35" s="14">
        <f t="shared" si="0"/>
        <v>0.18518518518518517</v>
      </c>
      <c r="H35" s="18">
        <v>235</v>
      </c>
      <c r="I35" s="38">
        <v>138</v>
      </c>
      <c r="J35" s="10">
        <f>RANK(I35,$I$8:$I$57)</f>
        <v>29</v>
      </c>
      <c r="K35" s="8">
        <f t="shared" si="1"/>
        <v>0.70289855072463769</v>
      </c>
    </row>
    <row r="36" spans="1:11" ht="15" customHeight="1">
      <c r="A36" s="33">
        <f t="shared" si="2"/>
        <v>29</v>
      </c>
      <c r="B36" s="28" t="s">
        <v>23</v>
      </c>
      <c r="C36" s="11">
        <v>26</v>
      </c>
      <c r="D36" s="21">
        <f>RANK(C36,$C$8:$C$57)</f>
        <v>28</v>
      </c>
      <c r="E36" s="11">
        <v>16</v>
      </c>
      <c r="F36" s="10">
        <f>RANK(E36,$E$8:$E$57)</f>
        <v>29</v>
      </c>
      <c r="G36" s="14">
        <f t="shared" si="0"/>
        <v>0.625</v>
      </c>
      <c r="H36" s="18">
        <v>158</v>
      </c>
      <c r="I36" s="38">
        <v>228</v>
      </c>
      <c r="J36" s="10">
        <f>RANK(I36,$I$8:$I$57)</f>
        <v>27</v>
      </c>
      <c r="K36" s="8">
        <f t="shared" si="1"/>
        <v>-0.30701754385964913</v>
      </c>
    </row>
    <row r="37" spans="1:11" ht="15" customHeight="1">
      <c r="A37" s="33">
        <f t="shared" si="2"/>
        <v>30</v>
      </c>
      <c r="B37" s="28" t="s">
        <v>30</v>
      </c>
      <c r="C37" s="11">
        <v>16</v>
      </c>
      <c r="D37" s="21">
        <f>RANK(C37,$C$8:$C$57)</f>
        <v>30</v>
      </c>
      <c r="E37" s="11">
        <v>16</v>
      </c>
      <c r="F37" s="10">
        <f>RANK(E37,$E$8:$E$57)</f>
        <v>29</v>
      </c>
      <c r="G37" s="14">
        <f t="shared" si="0"/>
        <v>0</v>
      </c>
      <c r="H37" s="18">
        <v>145</v>
      </c>
      <c r="I37" s="38">
        <v>121</v>
      </c>
      <c r="J37" s="10">
        <f>RANK(I37,$I$8:$I$57)</f>
        <v>30</v>
      </c>
      <c r="K37" s="8">
        <f t="shared" si="1"/>
        <v>0.19834710743801653</v>
      </c>
    </row>
    <row r="38" spans="1:11" ht="15" customHeight="1">
      <c r="A38" s="33">
        <f t="shared" si="2"/>
        <v>31</v>
      </c>
      <c r="B38" s="28" t="s">
        <v>32</v>
      </c>
      <c r="C38" s="11">
        <v>23</v>
      </c>
      <c r="D38" s="21">
        <f>RANK(C38,$C$8:$C$57)</f>
        <v>29</v>
      </c>
      <c r="E38" s="11">
        <v>26</v>
      </c>
      <c r="F38" s="10">
        <f>RANK(E38,$E$8:$E$57)</f>
        <v>27</v>
      </c>
      <c r="G38" s="14">
        <f t="shared" si="0"/>
        <v>-0.11538461538461539</v>
      </c>
      <c r="H38" s="18">
        <v>127</v>
      </c>
      <c r="I38" s="38">
        <v>103</v>
      </c>
      <c r="J38" s="10">
        <f>RANK(I38,$I$8:$I$57)</f>
        <v>31</v>
      </c>
      <c r="K38" s="8">
        <f t="shared" si="1"/>
        <v>0.23300970873786409</v>
      </c>
    </row>
    <row r="39" spans="1:11" ht="15" customHeight="1">
      <c r="A39" s="33">
        <f t="shared" si="2"/>
        <v>32</v>
      </c>
      <c r="B39" s="28" t="s">
        <v>29</v>
      </c>
      <c r="C39" s="11">
        <v>3</v>
      </c>
      <c r="D39" s="21">
        <f>RANK(C39,$C$8:$C$57)</f>
        <v>34</v>
      </c>
      <c r="E39" s="11">
        <v>5</v>
      </c>
      <c r="F39" s="10">
        <f>RANK(E39,$E$8:$E$57)</f>
        <v>32</v>
      </c>
      <c r="G39" s="14">
        <f t="shared" si="0"/>
        <v>-0.4</v>
      </c>
      <c r="H39" s="18">
        <v>78</v>
      </c>
      <c r="I39" s="38">
        <v>69</v>
      </c>
      <c r="J39" s="10">
        <f>RANK(I39,$I$8:$I$57)</f>
        <v>32</v>
      </c>
      <c r="K39" s="8">
        <f t="shared" si="1"/>
        <v>0.13043478260869565</v>
      </c>
    </row>
    <row r="40" spans="1:11" ht="15" customHeight="1">
      <c r="A40" s="33">
        <f t="shared" si="2"/>
        <v>33</v>
      </c>
      <c r="B40" s="28" t="s">
        <v>21</v>
      </c>
      <c r="C40" s="11">
        <v>7</v>
      </c>
      <c r="D40" s="21">
        <f>RANK(C40,$C$8:$C$57)</f>
        <v>32</v>
      </c>
      <c r="E40" s="11">
        <v>5</v>
      </c>
      <c r="F40" s="10">
        <f>RANK(E40,$E$8:$E$57)</f>
        <v>32</v>
      </c>
      <c r="G40" s="14">
        <f t="shared" ref="G40:G57" si="3">IF(ISERROR((C40-E40)/E40), IF(E40=0,IF(C40&gt;0,1,IF(C40=0,0,((C40-E40)/E40)))),(C40-E40)/E40)</f>
        <v>0.4</v>
      </c>
      <c r="H40" s="18">
        <v>53</v>
      </c>
      <c r="I40" s="38">
        <v>35</v>
      </c>
      <c r="J40" s="10">
        <f>RANK(I40,$I$8:$I$57)</f>
        <v>33</v>
      </c>
      <c r="K40" s="8">
        <f t="shared" ref="K40:K57" si="4">IF(ISERROR((H40-I40)/I40), IF(I40=0,IF(H40&gt;0,1,IF(H40=0,0,((H40-I40)/I40)))),(H40-I40)/I40)</f>
        <v>0.51428571428571423</v>
      </c>
    </row>
    <row r="41" spans="1:11" ht="15" customHeight="1">
      <c r="A41" s="33">
        <f t="shared" si="2"/>
        <v>34</v>
      </c>
      <c r="B41" s="28" t="s">
        <v>26</v>
      </c>
      <c r="C41" s="11">
        <v>0</v>
      </c>
      <c r="D41" s="21">
        <f>RANK(C41,$C$8:$C$57)</f>
        <v>37</v>
      </c>
      <c r="E41" s="11">
        <v>10</v>
      </c>
      <c r="F41" s="10">
        <f>RANK(E41,$E$8:$E$57)</f>
        <v>31</v>
      </c>
      <c r="G41" s="14">
        <f t="shared" si="3"/>
        <v>-1</v>
      </c>
      <c r="H41" s="18">
        <v>52</v>
      </c>
      <c r="I41" s="38">
        <v>494</v>
      </c>
      <c r="J41" s="10">
        <f>RANK(I41,$I$8:$I$57)</f>
        <v>23</v>
      </c>
      <c r="K41" s="8">
        <f t="shared" si="4"/>
        <v>-0.89473684210526316</v>
      </c>
    </row>
    <row r="42" spans="1:11" ht="15" customHeight="1">
      <c r="A42" s="33">
        <f t="shared" si="2"/>
        <v>35</v>
      </c>
      <c r="B42" s="28" t="s">
        <v>31</v>
      </c>
      <c r="C42" s="11">
        <v>4</v>
      </c>
      <c r="D42" s="21">
        <f>RANK(C42,$C$8:$C$57)</f>
        <v>33</v>
      </c>
      <c r="E42" s="11">
        <v>0</v>
      </c>
      <c r="F42" s="10">
        <f>RANK(E42,$E$8:$E$57)</f>
        <v>35</v>
      </c>
      <c r="G42" s="14">
        <f t="shared" si="3"/>
        <v>1</v>
      </c>
      <c r="H42" s="18">
        <v>37</v>
      </c>
      <c r="I42" s="38">
        <v>20</v>
      </c>
      <c r="J42" s="10">
        <f>RANK(I42,$I$8:$I$57)</f>
        <v>34</v>
      </c>
      <c r="K42" s="8">
        <f t="shared" si="4"/>
        <v>0.85</v>
      </c>
    </row>
    <row r="43" spans="1:11" ht="15" customHeight="1">
      <c r="A43" s="33">
        <f t="shared" si="2"/>
        <v>36</v>
      </c>
      <c r="B43" s="28" t="s">
        <v>38</v>
      </c>
      <c r="C43" s="11">
        <v>0</v>
      </c>
      <c r="D43" s="21">
        <f>RANK(C43,$C$8:$C$57)</f>
        <v>37</v>
      </c>
      <c r="E43" s="11">
        <v>3</v>
      </c>
      <c r="F43" s="10">
        <f>RANK(E43,$E$8:$E$57)</f>
        <v>34</v>
      </c>
      <c r="G43" s="14">
        <f t="shared" si="3"/>
        <v>-1</v>
      </c>
      <c r="H43" s="18">
        <v>35</v>
      </c>
      <c r="I43" s="38">
        <v>17</v>
      </c>
      <c r="J43" s="10">
        <f>RANK(I43,$I$8:$I$57)</f>
        <v>35</v>
      </c>
      <c r="K43" s="8">
        <f t="shared" si="4"/>
        <v>1.0588235294117647</v>
      </c>
    </row>
    <row r="44" spans="1:11" ht="15" customHeight="1">
      <c r="A44" s="33">
        <f t="shared" si="2"/>
        <v>37</v>
      </c>
      <c r="B44" s="28" t="s">
        <v>54</v>
      </c>
      <c r="C44" s="11">
        <v>0</v>
      </c>
      <c r="D44" s="21">
        <f>RANK(C44,$C$8:$C$57)</f>
        <v>37</v>
      </c>
      <c r="E44" s="11">
        <v>0</v>
      </c>
      <c r="F44" s="10">
        <f>RANK(E44,$E$8:$E$57)</f>
        <v>35</v>
      </c>
      <c r="G44" s="14">
        <f t="shared" si="3"/>
        <v>0</v>
      </c>
      <c r="H44" s="18">
        <v>4</v>
      </c>
      <c r="I44" s="38">
        <v>0</v>
      </c>
      <c r="J44" s="10">
        <f>RANK(I44,$I$8:$I$57)</f>
        <v>45</v>
      </c>
      <c r="K44" s="8">
        <f t="shared" si="4"/>
        <v>1</v>
      </c>
    </row>
    <row r="45" spans="1:11" ht="15" customHeight="1">
      <c r="A45" s="33">
        <f t="shared" si="2"/>
        <v>38</v>
      </c>
      <c r="B45" s="28" t="s">
        <v>52</v>
      </c>
      <c r="C45" s="11">
        <v>0</v>
      </c>
      <c r="D45" s="21">
        <f>RANK(C45,$C$8:$C$57)</f>
        <v>37</v>
      </c>
      <c r="E45" s="11">
        <v>0</v>
      </c>
      <c r="F45" s="10">
        <f>RANK(E45,$E$8:$E$57)</f>
        <v>35</v>
      </c>
      <c r="G45" s="14">
        <f t="shared" si="3"/>
        <v>0</v>
      </c>
      <c r="H45" s="18">
        <v>4</v>
      </c>
      <c r="I45" s="38">
        <v>4</v>
      </c>
      <c r="J45" s="10">
        <f>RANK(I45,$I$8:$I$57)</f>
        <v>36</v>
      </c>
      <c r="K45" s="8">
        <f t="shared" si="4"/>
        <v>0</v>
      </c>
    </row>
    <row r="46" spans="1:11" ht="15" customHeight="1">
      <c r="A46" s="33">
        <f t="shared" si="2"/>
        <v>39</v>
      </c>
      <c r="B46" s="28" t="s">
        <v>44</v>
      </c>
      <c r="C46" s="11">
        <v>0</v>
      </c>
      <c r="D46" s="21">
        <f>RANK(C46,$C$8:$C$57)</f>
        <v>37</v>
      </c>
      <c r="E46" s="11">
        <v>0</v>
      </c>
      <c r="F46" s="10">
        <f>RANK(E46,$E$8:$E$57)</f>
        <v>35</v>
      </c>
      <c r="G46" s="14">
        <f t="shared" si="3"/>
        <v>0</v>
      </c>
      <c r="H46" s="18">
        <v>2</v>
      </c>
      <c r="I46" s="38">
        <v>4</v>
      </c>
      <c r="J46" s="10">
        <f>RANK(I46,$I$8:$I$57)</f>
        <v>36</v>
      </c>
      <c r="K46" s="8">
        <f t="shared" si="4"/>
        <v>-0.5</v>
      </c>
    </row>
    <row r="47" spans="1:11" ht="15" customHeight="1">
      <c r="A47" s="33">
        <f t="shared" si="2"/>
        <v>40</v>
      </c>
      <c r="B47" s="28" t="s">
        <v>46</v>
      </c>
      <c r="C47" s="11">
        <v>1</v>
      </c>
      <c r="D47" s="21">
        <f>RANK(C47,$C$8:$C$57)</f>
        <v>35</v>
      </c>
      <c r="E47" s="11">
        <v>0</v>
      </c>
      <c r="F47" s="10">
        <f>RANK(E47,$E$8:$E$57)</f>
        <v>35</v>
      </c>
      <c r="G47" s="14">
        <f t="shared" si="3"/>
        <v>1</v>
      </c>
      <c r="H47" s="18">
        <v>2</v>
      </c>
      <c r="I47" s="38">
        <v>1</v>
      </c>
      <c r="J47" s="10">
        <f>RANK(I47,$I$8:$I$57)</f>
        <v>41</v>
      </c>
      <c r="K47" s="8">
        <f t="shared" si="4"/>
        <v>1</v>
      </c>
    </row>
    <row r="48" spans="1:11" ht="15" customHeight="1">
      <c r="A48" s="33">
        <f t="shared" si="2"/>
        <v>41</v>
      </c>
      <c r="B48" s="28" t="s">
        <v>45</v>
      </c>
      <c r="C48" s="11">
        <v>0</v>
      </c>
      <c r="D48" s="21">
        <f>RANK(C48,$C$8:$C$57)</f>
        <v>37</v>
      </c>
      <c r="E48" s="11">
        <v>0</v>
      </c>
      <c r="F48" s="10">
        <f>RANK(E48,$E$8:$E$57)</f>
        <v>35</v>
      </c>
      <c r="G48" s="14">
        <f t="shared" si="3"/>
        <v>0</v>
      </c>
      <c r="H48" s="18">
        <v>2</v>
      </c>
      <c r="I48" s="38">
        <v>0</v>
      </c>
      <c r="J48" s="10">
        <f>RANK(I48,$I$8:$I$57)</f>
        <v>45</v>
      </c>
      <c r="K48" s="8">
        <f t="shared" si="4"/>
        <v>1</v>
      </c>
    </row>
    <row r="49" spans="1:11" ht="15" customHeight="1">
      <c r="A49" s="33">
        <f t="shared" si="2"/>
        <v>42</v>
      </c>
      <c r="B49" s="28" t="s">
        <v>43</v>
      </c>
      <c r="C49" s="11">
        <v>0</v>
      </c>
      <c r="D49" s="21">
        <f>RANK(C49,$C$8:$C$57)</f>
        <v>37</v>
      </c>
      <c r="E49" s="11">
        <v>0</v>
      </c>
      <c r="F49" s="10">
        <f>RANK(E49,$E$8:$E$57)</f>
        <v>35</v>
      </c>
      <c r="G49" s="14">
        <f t="shared" si="3"/>
        <v>0</v>
      </c>
      <c r="H49" s="18">
        <v>1</v>
      </c>
      <c r="I49" s="38">
        <v>1</v>
      </c>
      <c r="J49" s="10">
        <f>RANK(I49,$I$8:$I$57)</f>
        <v>41</v>
      </c>
      <c r="K49" s="8">
        <f t="shared" si="4"/>
        <v>0</v>
      </c>
    </row>
    <row r="50" spans="1:11" ht="15" customHeight="1">
      <c r="A50" s="33">
        <f t="shared" si="2"/>
        <v>43</v>
      </c>
      <c r="B50" s="28" t="s">
        <v>61</v>
      </c>
      <c r="C50" s="11">
        <v>1</v>
      </c>
      <c r="D50" s="21">
        <f>RANK(C50,$C$8:$C$57)</f>
        <v>35</v>
      </c>
      <c r="E50" s="11">
        <v>0</v>
      </c>
      <c r="F50" s="10">
        <f>RANK(E50,$E$8:$E$57)</f>
        <v>35</v>
      </c>
      <c r="G50" s="14">
        <f t="shared" si="3"/>
        <v>1</v>
      </c>
      <c r="H50" s="18">
        <v>1</v>
      </c>
      <c r="I50" s="38">
        <v>0</v>
      </c>
      <c r="J50" s="10">
        <f>RANK(I50,$I$8:$I$57)</f>
        <v>45</v>
      </c>
      <c r="K50" s="8">
        <f t="shared" si="4"/>
        <v>1</v>
      </c>
    </row>
    <row r="51" spans="1:11" ht="15" customHeight="1">
      <c r="A51" s="33">
        <f t="shared" si="2"/>
        <v>44</v>
      </c>
      <c r="B51" s="28" t="s">
        <v>41</v>
      </c>
      <c r="C51" s="11">
        <v>0</v>
      </c>
      <c r="D51" s="21">
        <f>RANK(C51,$C$8:$C$57)</f>
        <v>37</v>
      </c>
      <c r="E51" s="11">
        <v>0</v>
      </c>
      <c r="F51" s="10">
        <f>RANK(E51,$E$8:$E$57)</f>
        <v>35</v>
      </c>
      <c r="G51" s="14">
        <f t="shared" si="3"/>
        <v>0</v>
      </c>
      <c r="H51" s="18">
        <v>1</v>
      </c>
      <c r="I51" s="38">
        <v>0</v>
      </c>
      <c r="J51" s="10">
        <f>RANK(I51,$I$8:$I$57)</f>
        <v>45</v>
      </c>
      <c r="K51" s="8">
        <f t="shared" si="4"/>
        <v>1</v>
      </c>
    </row>
    <row r="52" spans="1:11" ht="15" customHeight="1">
      <c r="A52" s="33">
        <f t="shared" si="2"/>
        <v>45</v>
      </c>
      <c r="B52" s="28" t="s">
        <v>51</v>
      </c>
      <c r="C52" s="11">
        <v>0</v>
      </c>
      <c r="D52" s="21">
        <f>RANK(C52,$C$8:$C$57)</f>
        <v>37</v>
      </c>
      <c r="E52" s="11">
        <v>0</v>
      </c>
      <c r="F52" s="10">
        <f>RANK(E52,$E$8:$E$57)</f>
        <v>35</v>
      </c>
      <c r="G52" s="14">
        <f t="shared" si="3"/>
        <v>0</v>
      </c>
      <c r="H52" s="18">
        <v>1</v>
      </c>
      <c r="I52" s="38">
        <v>4</v>
      </c>
      <c r="J52" s="10">
        <f>RANK(I52,$I$8:$I$57)</f>
        <v>36</v>
      </c>
      <c r="K52" s="8">
        <f t="shared" si="4"/>
        <v>-0.75</v>
      </c>
    </row>
    <row r="53" spans="1:11" ht="15" customHeight="1">
      <c r="A53" s="33">
        <f t="shared" si="2"/>
        <v>46</v>
      </c>
      <c r="B53" s="28" t="s">
        <v>53</v>
      </c>
      <c r="C53" s="11">
        <v>0</v>
      </c>
      <c r="D53" s="21">
        <f>RANK(C53,$C$8:$C$57)</f>
        <v>37</v>
      </c>
      <c r="E53" s="11">
        <v>0</v>
      </c>
      <c r="F53" s="10">
        <f>RANK(E53,$E$8:$E$57)</f>
        <v>35</v>
      </c>
      <c r="G53" s="14">
        <f t="shared" si="3"/>
        <v>0</v>
      </c>
      <c r="H53" s="18">
        <v>1</v>
      </c>
      <c r="I53" s="38">
        <v>0</v>
      </c>
      <c r="J53" s="10">
        <f>RANK(I53,$I$8:$I$57)</f>
        <v>45</v>
      </c>
      <c r="K53" s="8">
        <f t="shared" si="4"/>
        <v>1</v>
      </c>
    </row>
    <row r="54" spans="1:11" ht="15" customHeight="1">
      <c r="A54" s="33">
        <f t="shared" si="2"/>
        <v>47</v>
      </c>
      <c r="B54" s="28" t="s">
        <v>49</v>
      </c>
      <c r="C54" s="11">
        <v>0</v>
      </c>
      <c r="D54" s="21">
        <f>RANK(C54,$C$8:$C$57)</f>
        <v>37</v>
      </c>
      <c r="E54" s="11">
        <v>0</v>
      </c>
      <c r="F54" s="10">
        <f>RANK(E54,$E$8:$E$57)</f>
        <v>35</v>
      </c>
      <c r="G54" s="14">
        <f t="shared" si="3"/>
        <v>0</v>
      </c>
      <c r="H54" s="18">
        <v>0</v>
      </c>
      <c r="I54" s="38">
        <v>1</v>
      </c>
      <c r="J54" s="10">
        <f>RANK(I54,$I$8:$I$57)</f>
        <v>41</v>
      </c>
      <c r="K54" s="8">
        <f t="shared" si="4"/>
        <v>-1</v>
      </c>
    </row>
    <row r="55" spans="1:11" ht="15" customHeight="1">
      <c r="A55" s="33">
        <f t="shared" si="2"/>
        <v>48</v>
      </c>
      <c r="B55" s="28" t="s">
        <v>47</v>
      </c>
      <c r="C55" s="11">
        <v>0</v>
      </c>
      <c r="D55" s="21">
        <f>RANK(C55,$C$8:$C$57)</f>
        <v>37</v>
      </c>
      <c r="E55" s="11">
        <v>0</v>
      </c>
      <c r="F55" s="10">
        <f>RANK(E55,$E$8:$E$57)</f>
        <v>35</v>
      </c>
      <c r="G55" s="14">
        <f t="shared" si="3"/>
        <v>0</v>
      </c>
      <c r="H55" s="18">
        <v>0</v>
      </c>
      <c r="I55" s="38">
        <v>1</v>
      </c>
      <c r="J55" s="10">
        <f>RANK(I55,$I$8:$I$57)</f>
        <v>41</v>
      </c>
      <c r="K55" s="8">
        <f t="shared" si="4"/>
        <v>-1</v>
      </c>
    </row>
    <row r="56" spans="1:11" ht="15" customHeight="1">
      <c r="A56" s="33">
        <f t="shared" si="2"/>
        <v>49</v>
      </c>
      <c r="B56" s="34" t="s">
        <v>48</v>
      </c>
      <c r="C56" s="35">
        <v>0</v>
      </c>
      <c r="D56" s="21">
        <f>RANK(C56,$C$8:$C$57)</f>
        <v>37</v>
      </c>
      <c r="E56" s="35">
        <v>0</v>
      </c>
      <c r="F56" s="10">
        <f>RANK(E56,$E$8:$E$57)</f>
        <v>35</v>
      </c>
      <c r="G56" s="14">
        <f t="shared" si="3"/>
        <v>0</v>
      </c>
      <c r="H56" s="36">
        <v>0</v>
      </c>
      <c r="I56" s="39">
        <v>2</v>
      </c>
      <c r="J56" s="10">
        <f>RANK(I56,$I$8:$I$57)</f>
        <v>40</v>
      </c>
      <c r="K56" s="8">
        <f t="shared" si="4"/>
        <v>-1</v>
      </c>
    </row>
    <row r="57" spans="1:11" ht="15" customHeight="1" thickBot="1">
      <c r="A57" s="41">
        <f t="shared" si="2"/>
        <v>50</v>
      </c>
      <c r="B57" s="29" t="s">
        <v>50</v>
      </c>
      <c r="C57" s="12">
        <v>0</v>
      </c>
      <c r="D57" s="42">
        <f>RANK(C57,$C$8:$C$57)</f>
        <v>37</v>
      </c>
      <c r="E57" s="12">
        <v>0</v>
      </c>
      <c r="F57" s="43">
        <f>RANK(E57,$E$8:$E$57)</f>
        <v>35</v>
      </c>
      <c r="G57" s="44">
        <f t="shared" si="3"/>
        <v>0</v>
      </c>
      <c r="H57" s="19">
        <v>0</v>
      </c>
      <c r="I57" s="40">
        <v>4</v>
      </c>
      <c r="J57" s="43">
        <f>RANK(I57,$I$8:$I$57)</f>
        <v>36</v>
      </c>
      <c r="K57" s="45">
        <f t="shared" si="4"/>
        <v>-1</v>
      </c>
    </row>
  </sheetData>
  <sortState xmlns:xlrd2="http://schemas.microsoft.com/office/spreadsheetml/2017/richdata2" ref="A8:K57">
    <sortCondition descending="1" ref="H8:H57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7 K8:K57">
    <cfRule type="cellIs" dxfId="0" priority="59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G8:G57</xm:sqref>
        </x14:conditionalFormatting>
        <x14:conditionalFormatting xmlns:xm="http://schemas.microsoft.com/office/excel/2006/main">
          <x14:cfRule type="iconSet" priority="122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D2322_September23</vt:lpstr>
      <vt:lpstr>D2322_September23!Print_Area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2023-10-15T19:17:56Z</cp:lastPrinted>
  <dcterms:created xsi:type="dcterms:W3CDTF">2014-06-13T11:16:12Z</dcterms:created>
  <dcterms:modified xsi:type="dcterms:W3CDTF">2023-10-15T19:18:16Z</dcterms:modified>
</cp:coreProperties>
</file>