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196" documentId="11_E85898DC426AF05B630053945AB82E877AC888F9" xr6:coauthVersionLast="47" xr6:coauthVersionMax="47" xr10:uidLastSave="{703475C0-47E6-4B70-801F-E6B837FFC544}"/>
  <bookViews>
    <workbookView xWindow="-120" yWindow="-120" windowWidth="29040" windowHeight="15840" xr2:uid="{00000000-000D-0000-FFFF-FFFF00000000}"/>
  </bookViews>
  <sheets>
    <sheet name="D2221_Jan22" sheetId="1" r:id="rId1"/>
  </sheets>
  <definedNames>
    <definedName name="_xlnm.Print_Area" localSheetId="0">D2221_Jan22!$A$1:$K$42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E7" i="1"/>
  <c r="C7" i="1"/>
  <c r="A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8" i="1"/>
  <c r="F10" i="1" l="1"/>
  <c r="F8" i="1"/>
  <c r="F12" i="1"/>
  <c r="F21" i="1"/>
  <c r="F13" i="1"/>
  <c r="F11" i="1"/>
  <c r="F22" i="1"/>
  <c r="F18" i="1"/>
  <c r="F19" i="1"/>
  <c r="F25" i="1"/>
  <c r="F27" i="1"/>
  <c r="F14" i="1"/>
  <c r="F16" i="1"/>
  <c r="F15" i="1"/>
  <c r="F30" i="1"/>
  <c r="F24" i="1"/>
  <c r="F23" i="1"/>
  <c r="F17" i="1"/>
  <c r="F20" i="1"/>
  <c r="F26" i="1"/>
  <c r="F33" i="1"/>
  <c r="F29" i="1"/>
  <c r="F28" i="1"/>
  <c r="F41" i="1"/>
  <c r="F34" i="1"/>
  <c r="F31" i="1"/>
  <c r="F37" i="1"/>
  <c r="F35" i="1"/>
  <c r="F39" i="1"/>
  <c r="F38" i="1"/>
  <c r="F36" i="1"/>
  <c r="F40" i="1"/>
  <c r="F32" i="1"/>
  <c r="F42" i="1"/>
  <c r="F43" i="1"/>
  <c r="F9" i="1"/>
  <c r="G43" i="1" l="1"/>
  <c r="K43" i="1"/>
  <c r="K32" i="1" l="1"/>
  <c r="K42" i="1"/>
  <c r="G32" i="1"/>
  <c r="G42" i="1"/>
  <c r="K28" i="1" l="1"/>
  <c r="K41" i="1"/>
  <c r="G28" i="1"/>
  <c r="G41" i="1"/>
  <c r="K10" i="1" l="1"/>
  <c r="K8" i="1"/>
  <c r="K12" i="1"/>
  <c r="K21" i="1"/>
  <c r="K13" i="1"/>
  <c r="K11" i="1"/>
  <c r="K22" i="1"/>
  <c r="K18" i="1"/>
  <c r="K19" i="1"/>
  <c r="K25" i="1"/>
  <c r="K27" i="1"/>
  <c r="K14" i="1"/>
  <c r="K16" i="1"/>
  <c r="K15" i="1"/>
  <c r="K30" i="1"/>
  <c r="K24" i="1"/>
  <c r="K23" i="1"/>
  <c r="K17" i="1"/>
  <c r="K20" i="1"/>
  <c r="K26" i="1"/>
  <c r="K33" i="1"/>
  <c r="K29" i="1"/>
  <c r="K34" i="1"/>
  <c r="K31" i="1"/>
  <c r="K37" i="1"/>
  <c r="K35" i="1"/>
  <c r="K39" i="1"/>
  <c r="K38" i="1"/>
  <c r="K36" i="1"/>
  <c r="K40" i="1"/>
  <c r="G10" i="1"/>
  <c r="G8" i="1"/>
  <c r="G12" i="1"/>
  <c r="G21" i="1"/>
  <c r="G13" i="1"/>
  <c r="G11" i="1"/>
  <c r="G22" i="1"/>
  <c r="G18" i="1"/>
  <c r="G19" i="1"/>
  <c r="G25" i="1"/>
  <c r="G27" i="1"/>
  <c r="G14" i="1"/>
  <c r="G16" i="1"/>
  <c r="G15" i="1"/>
  <c r="G30" i="1"/>
  <c r="G24" i="1"/>
  <c r="G23" i="1"/>
  <c r="G17" i="1"/>
  <c r="G20" i="1"/>
  <c r="G26" i="1"/>
  <c r="G33" i="1"/>
  <c r="G29" i="1"/>
  <c r="G34" i="1"/>
  <c r="G31" i="1"/>
  <c r="G37" i="1"/>
  <c r="G35" i="1"/>
  <c r="G39" i="1"/>
  <c r="G38" i="1"/>
  <c r="G36" i="1"/>
  <c r="G40" i="1"/>
  <c r="G9" i="1" l="1"/>
  <c r="K7" i="1" l="1"/>
  <c r="G7" i="1" l="1"/>
  <c r="A10" i="1" l="1"/>
  <c r="K9" i="1"/>
  <c r="K6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<sst xmlns="http://schemas.openxmlformats.org/spreadsheetml/2006/main" count="48" uniqueCount="48">
  <si>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</si>
  <si>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</si>
  <si>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</si>
  <si>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</si>
  <si>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</si>
  <si>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</si>
  <si>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</si>
  <si>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</si>
  <si>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</si>
  <si>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</si>
  <si>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</si>
  <si>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</si>
  <si>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</si>
  <si>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</si>
  <si>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</si>
  <si>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</si>
  <si>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</si>
  <si>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</si>
  <si>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</si>
  <si>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</si>
  <si>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</si>
  <si>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</si>
  <si>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</si>
  <si>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</si>
  <si>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</si>
  <si>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</si>
  <si>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</si>
  <si>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</si>
  <si>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</si>
  <si>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</si>
  <si>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</si>
  <si>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</si>
  <si>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</si>
  <si>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</si>
  <si>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</si>
  <si>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</si>
  <si>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</si>
  <si>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</si>
  <si>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</si>
  <si>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Jan. '22</t>
  </si>
  <si>
    <t>Jan. '22 - YTD</t>
  </si>
  <si>
    <t>KIA</t>
  </si>
  <si>
    <t>January '23 -YTD</t>
  </si>
  <si>
    <t>Jan. '23</t>
  </si>
  <si>
    <t>Jan. '23 - YTD</t>
  </si>
  <si>
    <t>CITROEN/DS</t>
  </si>
  <si>
    <t>LEAPMOTOR</t>
  </si>
  <si>
    <t>% D23/22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</si>
</sst>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0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9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6" fillId="2" borderId="6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right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7" xfId="2" applyNumberFormat="1" applyFont="1" applyFill="1" applyBorder="1" applyAlignment="1">
      <alignment horizontal="center" vertical="center"/>
    </xf>
    <xf numFmtId="3" fontId="5" fillId="3" borderId="12" xfId="2" applyNumberFormat="1" applyFont="1" applyFill="1" applyBorder="1" applyAlignment="1">
      <alignment horizontal="center" vertical="center"/>
    </xf>
    <xf numFmtId="3" fontId="5" fillId="3" borderId="13" xfId="2" applyNumberFormat="1" applyFont="1" applyFill="1" applyBorder="1" applyAlignment="1">
      <alignment horizontal="center" vertical="center"/>
    </xf>
    <xf numFmtId="165" fontId="10" fillId="3" borderId="11" xfId="2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/>
    </xf>
    <xf numFmtId="0" fontId="9" fillId="3" borderId="17" xfId="3" applyFont="1" applyFill="1" applyBorder="1" applyAlignment="1">
      <alignment horizontal="left" vertical="center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4" fontId="6" fillId="3" borderId="18" xfId="1" applyNumberFormat="1" applyFont="1" applyFill="1" applyBorder="1" applyAlignment="1">
      <alignment horizontal="right" vertical="center"/>
    </xf>
    <xf numFmtId="164" fontId="6" fillId="3" borderId="19" xfId="1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165" fontId="10" fillId="3" borderId="22" xfId="2" applyNumberFormat="1" applyFont="1" applyFill="1" applyBorder="1" applyAlignment="1">
      <alignment horizontal="center" vertical="center"/>
    </xf>
    <xf numFmtId="165" fontId="10" fillId="3" borderId="23" xfId="2" applyNumberFormat="1" applyFont="1" applyFill="1" applyBorder="1" applyAlignment="1">
      <alignment horizontal="center" vertical="center"/>
    </xf>
    <xf numFmtId="165" fontId="10" fillId="3" borderId="18" xfId="2" applyNumberFormat="1" applyFont="1" applyFill="1" applyBorder="1" applyAlignment="1">
      <alignment horizontal="center" vertical="center"/>
    </xf>
    <xf numFmtId="165" fontId="10" fillId="3" borderId="19" xfId="2" applyNumberFormat="1" applyFont="1" applyFill="1" applyBorder="1" applyAlignment="1">
      <alignment horizontal="center" vertical="center"/>
    </xf>
    <xf numFmtId="164" fontId="5" fillId="3" borderId="20" xfId="1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164" fontId="6" fillId="3" borderId="23" xfId="1" applyNumberFormat="1" applyFont="1" applyFill="1" applyBorder="1" applyAlignment="1">
      <alignment horizontal="right" vertical="center"/>
    </xf>
    <xf numFmtId="3" fontId="5" fillId="2" borderId="12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43"/>
  <sheetViews>
    <sheetView tabSelected="1" zoomScaleNormal="100" zoomScaleSheetLayoutView="100" workbookViewId="0"/>
  </sheetViews>
  <sheetFormatPr defaultColWidth="9.140625" defaultRowHeight="11.25" x14ac:dyDescent="0.2"/>
  <cols>
    <col min="1" max="1" width="15.42578125" style="1" bestFit="1" customWidth="1"/>
    <col min="2" max="2" width="16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3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42</v>
      </c>
      <c r="B2" s="4"/>
      <c r="C2" s="4"/>
      <c r="D2" s="4"/>
    </row>
    <row r="3" spans="1:11" ht="18.75" customHeight="1" x14ac:dyDescent="0.2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.75" customHeight="1" x14ac:dyDescent="0.2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1.25" customHeight="1" thickBot="1" x14ac:dyDescent="0.25">
      <c r="G5" s="2"/>
    </row>
    <row r="6" spans="1:11" ht="15" customHeight="1" x14ac:dyDescent="0.2">
      <c r="A6" s="10" t="s">
        <v>0</v>
      </c>
      <c r="B6" s="6" t="s">
        <v>1</v>
      </c>
      <c r="C6" s="15" t="s">
        <v>43</v>
      </c>
      <c r="D6" s="16"/>
      <c r="E6" s="16" t="s">
        <v>39</v>
      </c>
      <c r="F6" s="16"/>
      <c r="G6" s="7" t="s">
        <v>47</v>
      </c>
      <c r="H6" s="11" t="s">
        <v>44</v>
      </c>
      <c r="I6" s="16" t="s">
        <v>40</v>
      </c>
      <c r="J6" s="16"/>
      <c r="K6" s="7" t="str">
        <f>G6</f>
        <v>% D23/22</v>
      </c>
    </row>
    <row r="7" spans="1:11" s="5" customFormat="1" ht="15" customHeight="1" thickBot="1" x14ac:dyDescent="0.25">
      <c r="A7" s="25" t="s">
        <v>2</v>
      </c>
      <c r="B7" s="26" t="s">
        <v>3</v>
      </c>
      <c r="C7" s="17">
        <f>SUM(C8:C43)</f>
        <v>10532</v>
      </c>
      <c r="D7" s="18"/>
      <c r="E7" s="18">
        <f>SUM(E8:E43)</f>
        <v>5521</v>
      </c>
      <c r="F7" s="18"/>
      <c r="G7" s="43">
        <f>C7/E7-1</f>
        <v>0.90762543017569275</v>
      </c>
      <c r="H7" s="48">
        <f>SUM(H8:H43)</f>
        <v>10532</v>
      </c>
      <c r="I7" s="18">
        <f>SUM(I8:I43)</f>
        <v>5521</v>
      </c>
      <c r="J7" s="18"/>
      <c r="K7" s="43">
        <f>H7/I7-1</f>
        <v>0.90762543017569275</v>
      </c>
    </row>
    <row r="8" spans="1:11" ht="15" customHeight="1" x14ac:dyDescent="0.2">
      <c r="A8" s="9">
        <v>1</v>
      </c>
      <c r="B8" s="27" t="s">
        <v>7</v>
      </c>
      <c r="C8" s="22">
        <v>1390</v>
      </c>
      <c r="D8" s="40">
        <f>RANK(C8,$C$8:$C$43)</f>
        <v>1</v>
      </c>
      <c r="E8" s="44">
        <v>537</v>
      </c>
      <c r="F8" s="34">
        <f>RANK(E8,$E$8:$E$43)</f>
        <v>3</v>
      </c>
      <c r="G8" s="47">
        <f>IF(ISERROR((C8-E8)/E8), IF(E8=0,IF(C8&gt;0,1,IF(C8=0,0,((C8-E8)/E8)))),(C8-E8)/E8)</f>
        <v>1.5884543761638734</v>
      </c>
      <c r="H8" s="32">
        <v>1390</v>
      </c>
      <c r="I8" s="33">
        <v>537</v>
      </c>
      <c r="J8" s="34">
        <f>RANK(I8,$I$8:$I$43)</f>
        <v>3</v>
      </c>
      <c r="K8" s="35">
        <f>IF(ISERROR((H8-I8)/I8), IF(I8=0,IF(H8&gt;0,1,IF(H8=0,0,((H8-I8)/I8)))),(H8-I8)/I8)</f>
        <v>1.5884543761638734</v>
      </c>
    </row>
    <row r="9" spans="1:11" ht="15" customHeight="1" x14ac:dyDescent="0.2">
      <c r="A9" s="9">
        <f>A8+1</f>
        <v>2</v>
      </c>
      <c r="B9" s="28" t="s">
        <v>4</v>
      </c>
      <c r="C9" s="23">
        <v>1166</v>
      </c>
      <c r="D9" s="41">
        <f t="shared" ref="D9:D43" si="0">RANK(C9,$C$8:$C$43)</f>
        <v>2</v>
      </c>
      <c r="E9" s="45">
        <v>994</v>
      </c>
      <c r="F9" s="19">
        <f>RANK(E9,$E$8:$E$43)</f>
        <v>1</v>
      </c>
      <c r="G9" s="29">
        <f>IF(ISERROR((C9-E9)/E9), IF(E9=0,IF(C9&gt;0,1,IF(C9=0,0,((C9-E9)/E9)))),(C9-E9)/E9)</f>
        <v>0.17303822937625754</v>
      </c>
      <c r="H9" s="36">
        <v>1166</v>
      </c>
      <c r="I9" s="31">
        <v>994</v>
      </c>
      <c r="J9" s="19">
        <f t="shared" ref="J9:J43" si="1">RANK(I9,$I$8:$I$43)</f>
        <v>1</v>
      </c>
      <c r="K9" s="8">
        <f>IF(ISERROR((H9-I9)/I9), IF(I9=0,IF(H9&gt;0,1,IF(H9=0,0,((H9-I9)/I9)))),(H9-I9)/I9)</f>
        <v>0.17303822937625754</v>
      </c>
    </row>
    <row r="10" spans="1:11" ht="15" customHeight="1" x14ac:dyDescent="0.2">
      <c r="A10" s="9">
        <f>A9+1</f>
        <v>3</v>
      </c>
      <c r="B10" s="28" t="s">
        <v>13</v>
      </c>
      <c r="C10" s="23">
        <v>1143</v>
      </c>
      <c r="D10" s="41">
        <f t="shared" si="0"/>
        <v>3</v>
      </c>
      <c r="E10" s="45">
        <v>544</v>
      </c>
      <c r="F10" s="19">
        <f>RANK(E10,$E$8:$E$43)</f>
        <v>2</v>
      </c>
      <c r="G10" s="29">
        <f>IF(ISERROR((C10-E10)/E10), IF(E10=0,IF(C10&gt;0,1,IF(C10=0,0,((C10-E10)/E10)))),(C10-E10)/E10)</f>
        <v>1.1011029411764706</v>
      </c>
      <c r="H10" s="36">
        <v>1143</v>
      </c>
      <c r="I10" s="31">
        <v>544</v>
      </c>
      <c r="J10" s="19">
        <f t="shared" si="1"/>
        <v>2</v>
      </c>
      <c r="K10" s="8">
        <f>IF(ISERROR((H10-I10)/I10), IF(I10=0,IF(H10&gt;0,1,IF(H10=0,0,((H10-I10)/I10)))),(H10-I10)/I10)</f>
        <v>1.1011029411764706</v>
      </c>
    </row>
    <row r="11" spans="1:11" ht="15" customHeight="1" x14ac:dyDescent="0.2">
      <c r="A11" s="9">
        <f>A10+1</f>
        <v>4</v>
      </c>
      <c r="B11" s="28" t="s">
        <v>45</v>
      </c>
      <c r="C11" s="23">
        <v>1114</v>
      </c>
      <c r="D11" s="41">
        <f t="shared" si="0"/>
        <v>4</v>
      </c>
      <c r="E11" s="20">
        <v>271</v>
      </c>
      <c r="F11" s="19">
        <f>RANK(E11,$E$8:$E$43)</f>
        <v>7</v>
      </c>
      <c r="G11" s="29">
        <f>IF(ISERROR((C11-E11)/E11), IF(E11=0,IF(C11&gt;0,1,IF(C11=0,0,((C11-E11)/E11)))),(C11-E11)/E11)</f>
        <v>3.1107011070110699</v>
      </c>
      <c r="H11" s="36">
        <v>1114</v>
      </c>
      <c r="I11" s="31">
        <v>271</v>
      </c>
      <c r="J11" s="19">
        <f t="shared" si="1"/>
        <v>7</v>
      </c>
      <c r="K11" s="8">
        <f>IF(ISERROR((H11-I11)/I11), IF(I11=0,IF(H11&gt;0,1,IF(H11=0,0,((H11-I11)/I11)))),(H11-I11)/I11)</f>
        <v>3.1107011070110699</v>
      </c>
    </row>
    <row r="12" spans="1:11" ht="15" customHeight="1" x14ac:dyDescent="0.2">
      <c r="A12" s="9">
        <f>A11+1</f>
        <v>5</v>
      </c>
      <c r="B12" s="28" t="s">
        <v>8</v>
      </c>
      <c r="C12" s="23">
        <v>952</v>
      </c>
      <c r="D12" s="41">
        <f t="shared" si="0"/>
        <v>5</v>
      </c>
      <c r="E12" s="20">
        <v>328</v>
      </c>
      <c r="F12" s="19">
        <f>RANK(E12,$E$8:$E$43)</f>
        <v>4</v>
      </c>
      <c r="G12" s="29">
        <f>IF(ISERROR((C12-E12)/E12), IF(E12=0,IF(C12&gt;0,1,IF(C12=0,0,((C12-E12)/E12)))),(C12-E12)/E12)</f>
        <v>1.9024390243902438</v>
      </c>
      <c r="H12" s="36">
        <v>952</v>
      </c>
      <c r="I12" s="31">
        <v>328</v>
      </c>
      <c r="J12" s="19">
        <f t="shared" si="1"/>
        <v>4</v>
      </c>
      <c r="K12" s="8">
        <f>IF(ISERROR((H12-I12)/I12), IF(I12=0,IF(H12&gt;0,1,IF(H12=0,0,((H12-I12)/I12)))),(H12-I12)/I12)</f>
        <v>1.9024390243902438</v>
      </c>
    </row>
    <row r="13" spans="1:11" ht="15" customHeight="1" x14ac:dyDescent="0.2">
      <c r="A13" s="9">
        <f>A12+1</f>
        <v>6</v>
      </c>
      <c r="B13" s="28" t="s">
        <v>5</v>
      </c>
      <c r="C13" s="23">
        <v>696</v>
      </c>
      <c r="D13" s="41">
        <f t="shared" si="0"/>
        <v>6</v>
      </c>
      <c r="E13" s="20">
        <v>282</v>
      </c>
      <c r="F13" s="19">
        <f>RANK(E13,$E$8:$E$43)</f>
        <v>6</v>
      </c>
      <c r="G13" s="29">
        <f>IF(ISERROR((C13-E13)/E13), IF(E13=0,IF(C13&gt;0,1,IF(C13=0,0,((C13-E13)/E13)))),(C13-E13)/E13)</f>
        <v>1.4680851063829787</v>
      </c>
      <c r="H13" s="36">
        <v>696</v>
      </c>
      <c r="I13" s="31">
        <v>282</v>
      </c>
      <c r="J13" s="19">
        <f t="shared" si="1"/>
        <v>6</v>
      </c>
      <c r="K13" s="8">
        <f>IF(ISERROR((H13-I13)/I13), IF(I13=0,IF(H13&gt;0,1,IF(H13=0,0,((H13-I13)/I13)))),(H13-I13)/I13)</f>
        <v>1.4680851063829787</v>
      </c>
    </row>
    <row r="14" spans="1:11" ht="15" customHeight="1" x14ac:dyDescent="0.2">
      <c r="A14" s="9">
        <f>A13+1</f>
        <v>7</v>
      </c>
      <c r="B14" s="28" t="s">
        <v>9</v>
      </c>
      <c r="C14" s="23">
        <v>522</v>
      </c>
      <c r="D14" s="41">
        <f t="shared" si="0"/>
        <v>7</v>
      </c>
      <c r="E14" s="20">
        <v>171</v>
      </c>
      <c r="F14" s="19">
        <f>RANK(E14,$E$8:$E$43)</f>
        <v>13</v>
      </c>
      <c r="G14" s="29">
        <f>IF(ISERROR((C14-E14)/E14), IF(E14=0,IF(C14&gt;0,1,IF(C14=0,0,((C14-E14)/E14)))),(C14-E14)/E14)</f>
        <v>2.0526315789473686</v>
      </c>
      <c r="H14" s="36">
        <v>522</v>
      </c>
      <c r="I14" s="31">
        <v>171</v>
      </c>
      <c r="J14" s="19">
        <f t="shared" si="1"/>
        <v>13</v>
      </c>
      <c r="K14" s="8">
        <f>IF(ISERROR((H14-I14)/I14), IF(I14=0,IF(H14&gt;0,1,IF(H14=0,0,((H14-I14)/I14)))),(H14-I14)/I14)</f>
        <v>2.0526315789473686</v>
      </c>
    </row>
    <row r="15" spans="1:11" ht="15" customHeight="1" x14ac:dyDescent="0.2">
      <c r="A15" s="9">
        <f>A14+1</f>
        <v>8</v>
      </c>
      <c r="B15" s="28" t="s">
        <v>41</v>
      </c>
      <c r="C15" s="23">
        <v>385</v>
      </c>
      <c r="D15" s="41">
        <f t="shared" si="0"/>
        <v>8</v>
      </c>
      <c r="E15" s="20">
        <v>148</v>
      </c>
      <c r="F15" s="19">
        <f>RANK(E15,$E$8:$E$43)</f>
        <v>15</v>
      </c>
      <c r="G15" s="29">
        <f>IF(ISERROR((C15-E15)/E15), IF(E15=0,IF(C15&gt;0,1,IF(C15=0,0,((C15-E15)/E15)))),(C15-E15)/E15)</f>
        <v>1.6013513513513513</v>
      </c>
      <c r="H15" s="36">
        <v>385</v>
      </c>
      <c r="I15" s="31">
        <v>148</v>
      </c>
      <c r="J15" s="19">
        <f t="shared" si="1"/>
        <v>15</v>
      </c>
      <c r="K15" s="8">
        <f>IF(ISERROR((H15-I15)/I15), IF(I15=0,IF(H15&gt;0,1,IF(H15=0,0,((H15-I15)/I15)))),(H15-I15)/I15)</f>
        <v>1.6013513513513513</v>
      </c>
    </row>
    <row r="16" spans="1:11" ht="15" customHeight="1" x14ac:dyDescent="0.2">
      <c r="A16" s="9">
        <f>A15+1</f>
        <v>9</v>
      </c>
      <c r="B16" s="28" t="s">
        <v>14</v>
      </c>
      <c r="C16" s="23">
        <v>343</v>
      </c>
      <c r="D16" s="41">
        <f t="shared" si="0"/>
        <v>9</v>
      </c>
      <c r="E16" s="20">
        <v>155</v>
      </c>
      <c r="F16" s="19">
        <f>RANK(E16,$E$8:$E$43)</f>
        <v>14</v>
      </c>
      <c r="G16" s="29">
        <f>IF(ISERROR((C16-E16)/E16), IF(E16=0,IF(C16&gt;0,1,IF(C16=0,0,((C16-E16)/E16)))),(C16-E16)/E16)</f>
        <v>1.2129032258064516</v>
      </c>
      <c r="H16" s="36">
        <v>343</v>
      </c>
      <c r="I16" s="31">
        <v>155</v>
      </c>
      <c r="J16" s="19">
        <f t="shared" si="1"/>
        <v>14</v>
      </c>
      <c r="K16" s="8">
        <f>IF(ISERROR((H16-I16)/I16), IF(I16=0,IF(H16&gt;0,1,IF(H16=0,0,((H16-I16)/I16)))),(H16-I16)/I16)</f>
        <v>1.2129032258064516</v>
      </c>
    </row>
    <row r="17" spans="1:11" ht="15" customHeight="1" x14ac:dyDescent="0.2">
      <c r="A17" s="9">
        <f>A16+1</f>
        <v>10</v>
      </c>
      <c r="B17" s="28" t="s">
        <v>12</v>
      </c>
      <c r="C17" s="23">
        <v>309</v>
      </c>
      <c r="D17" s="41">
        <f t="shared" si="0"/>
        <v>10</v>
      </c>
      <c r="E17" s="20">
        <v>63</v>
      </c>
      <c r="F17" s="19">
        <f>RANK(E17,$E$8:$E$43)</f>
        <v>19</v>
      </c>
      <c r="G17" s="29">
        <f>IF(ISERROR((C17-E17)/E17), IF(E17=0,IF(C17&gt;0,1,IF(C17=0,0,((C17-E17)/E17)))),(C17-E17)/E17)</f>
        <v>3.9047619047619047</v>
      </c>
      <c r="H17" s="36">
        <v>309</v>
      </c>
      <c r="I17" s="31">
        <v>63</v>
      </c>
      <c r="J17" s="19">
        <f t="shared" si="1"/>
        <v>19</v>
      </c>
      <c r="K17" s="8">
        <f>IF(ISERROR((H17-I17)/I17), IF(I17=0,IF(H17&gt;0,1,IF(H17=0,0,((H17-I17)/I17)))),(H17-I17)/I17)</f>
        <v>3.9047619047619047</v>
      </c>
    </row>
    <row r="18" spans="1:11" ht="15" customHeight="1" x14ac:dyDescent="0.2">
      <c r="A18" s="9">
        <f>A17+1</f>
        <v>11</v>
      </c>
      <c r="B18" s="28" t="s">
        <v>6</v>
      </c>
      <c r="C18" s="23">
        <v>307</v>
      </c>
      <c r="D18" s="41">
        <f t="shared" si="0"/>
        <v>11</v>
      </c>
      <c r="E18" s="20">
        <v>237</v>
      </c>
      <c r="F18" s="19">
        <f>RANK(E18,$E$8:$E$43)</f>
        <v>9</v>
      </c>
      <c r="G18" s="29">
        <f>IF(ISERROR((C18-E18)/E18), IF(E18=0,IF(C18&gt;0,1,IF(C18=0,0,((C18-E18)/E18)))),(C18-E18)/E18)</f>
        <v>0.29535864978902954</v>
      </c>
      <c r="H18" s="36">
        <v>307</v>
      </c>
      <c r="I18" s="31">
        <v>237</v>
      </c>
      <c r="J18" s="19">
        <f t="shared" si="1"/>
        <v>9</v>
      </c>
      <c r="K18" s="8">
        <f>IF(ISERROR((H18-I18)/I18), IF(I18=0,IF(H18&gt;0,1,IF(H18=0,0,((H18-I18)/I18)))),(H18-I18)/I18)</f>
        <v>0.29535864978902954</v>
      </c>
    </row>
    <row r="19" spans="1:11" ht="15" customHeight="1" x14ac:dyDescent="0.2">
      <c r="A19" s="9">
        <f>A18+1</f>
        <v>12</v>
      </c>
      <c r="B19" s="28" t="s">
        <v>15</v>
      </c>
      <c r="C19" s="23">
        <v>226</v>
      </c>
      <c r="D19" s="41">
        <f t="shared" si="0"/>
        <v>12</v>
      </c>
      <c r="E19" s="20">
        <v>233</v>
      </c>
      <c r="F19" s="19">
        <f>RANK(E19,$E$8:$E$43)</f>
        <v>10</v>
      </c>
      <c r="G19" s="29">
        <f>IF(ISERROR((C19-E19)/E19), IF(E19=0,IF(C19&gt;0,1,IF(C19=0,0,((C19-E19)/E19)))),(C19-E19)/E19)</f>
        <v>-3.0042918454935622E-2</v>
      </c>
      <c r="H19" s="36">
        <v>226</v>
      </c>
      <c r="I19" s="31">
        <v>233</v>
      </c>
      <c r="J19" s="19">
        <f t="shared" si="1"/>
        <v>10</v>
      </c>
      <c r="K19" s="8">
        <f>IF(ISERROR((H19-I19)/I19), IF(I19=0,IF(H19&gt;0,1,IF(H19=0,0,((H19-I19)/I19)))),(H19-I19)/I19)</f>
        <v>-3.0042918454935622E-2</v>
      </c>
    </row>
    <row r="20" spans="1:11" ht="15" customHeight="1" x14ac:dyDescent="0.2">
      <c r="A20" s="9">
        <f>A19+1</f>
        <v>13</v>
      </c>
      <c r="B20" s="28" t="s">
        <v>11</v>
      </c>
      <c r="C20" s="23">
        <v>211</v>
      </c>
      <c r="D20" s="41">
        <f t="shared" si="0"/>
        <v>13</v>
      </c>
      <c r="E20" s="20">
        <v>60</v>
      </c>
      <c r="F20" s="19">
        <f>RANK(E20,$E$8:$E$43)</f>
        <v>20</v>
      </c>
      <c r="G20" s="29">
        <f>IF(ISERROR((C20-E20)/E20), IF(E20=0,IF(C20&gt;0,1,IF(C20=0,0,((C20-E20)/E20)))),(C20-E20)/E20)</f>
        <v>2.5166666666666666</v>
      </c>
      <c r="H20" s="36">
        <v>211</v>
      </c>
      <c r="I20" s="31">
        <v>60</v>
      </c>
      <c r="J20" s="19">
        <f t="shared" si="1"/>
        <v>20</v>
      </c>
      <c r="K20" s="8">
        <f>IF(ISERROR((H20-I20)/I20), IF(I20=0,IF(H20&gt;0,1,IF(H20=0,0,((H20-I20)/I20)))),(H20-I20)/I20)</f>
        <v>2.5166666666666666</v>
      </c>
    </row>
    <row r="21" spans="1:11" ht="15" customHeight="1" x14ac:dyDescent="0.2">
      <c r="A21" s="9">
        <f>A20+1</f>
        <v>14</v>
      </c>
      <c r="B21" s="28" t="s">
        <v>25</v>
      </c>
      <c r="C21" s="23">
        <v>209</v>
      </c>
      <c r="D21" s="41">
        <f t="shared" si="0"/>
        <v>14</v>
      </c>
      <c r="E21" s="20">
        <v>319</v>
      </c>
      <c r="F21" s="19">
        <f>RANK(E21,$E$8:$E$43)</f>
        <v>5</v>
      </c>
      <c r="G21" s="29">
        <f>IF(ISERROR((C21-E21)/E21), IF(E21=0,IF(C21&gt;0,1,IF(C21=0,0,((C21-E21)/E21)))),(C21-E21)/E21)</f>
        <v>-0.34482758620689657</v>
      </c>
      <c r="H21" s="36">
        <v>209</v>
      </c>
      <c r="I21" s="31">
        <v>319</v>
      </c>
      <c r="J21" s="19">
        <f t="shared" si="1"/>
        <v>5</v>
      </c>
      <c r="K21" s="8">
        <f>IF(ISERROR((H21-I21)/I21), IF(I21=0,IF(H21&gt;0,1,IF(H21=0,0,((H21-I21)/I21)))),(H21-I21)/I21)</f>
        <v>-0.34482758620689657</v>
      </c>
    </row>
    <row r="22" spans="1:11" ht="15" customHeight="1" x14ac:dyDescent="0.2">
      <c r="A22" s="9">
        <f>A21+1</f>
        <v>15</v>
      </c>
      <c r="B22" s="28" t="s">
        <v>22</v>
      </c>
      <c r="C22" s="23">
        <v>206</v>
      </c>
      <c r="D22" s="41">
        <f t="shared" si="0"/>
        <v>15</v>
      </c>
      <c r="E22" s="20">
        <v>268</v>
      </c>
      <c r="F22" s="19">
        <f>RANK(E22,$E$8:$E$43)</f>
        <v>8</v>
      </c>
      <c r="G22" s="29">
        <f>IF(ISERROR((C22-E22)/E22), IF(E22=0,IF(C22&gt;0,1,IF(C22=0,0,((C22-E22)/E22)))),(C22-E22)/E22)</f>
        <v>-0.23134328358208955</v>
      </c>
      <c r="H22" s="36">
        <v>206</v>
      </c>
      <c r="I22" s="31">
        <v>268</v>
      </c>
      <c r="J22" s="19">
        <f t="shared" si="1"/>
        <v>8</v>
      </c>
      <c r="K22" s="8">
        <f>IF(ISERROR((H22-I22)/I22), IF(I22=0,IF(H22&gt;0,1,IF(H22=0,0,((H22-I22)/I22)))),(H22-I22)/I22)</f>
        <v>-0.23134328358208955</v>
      </c>
    </row>
    <row r="23" spans="1:11" ht="15" customHeight="1" x14ac:dyDescent="0.2">
      <c r="A23" s="9">
        <f>A22+1</f>
        <v>16</v>
      </c>
      <c r="B23" s="28" t="s">
        <v>18</v>
      </c>
      <c r="C23" s="23">
        <v>205</v>
      </c>
      <c r="D23" s="41">
        <f t="shared" si="0"/>
        <v>16</v>
      </c>
      <c r="E23" s="20">
        <v>94</v>
      </c>
      <c r="F23" s="19">
        <f>RANK(E23,$E$8:$E$43)</f>
        <v>18</v>
      </c>
      <c r="G23" s="29">
        <f>IF(ISERROR((C23-E23)/E23), IF(E23=0,IF(C23&gt;0,1,IF(C23=0,0,((C23-E23)/E23)))),(C23-E23)/E23)</f>
        <v>1.1808510638297873</v>
      </c>
      <c r="H23" s="36">
        <v>205</v>
      </c>
      <c r="I23" s="31">
        <v>94</v>
      </c>
      <c r="J23" s="19">
        <f t="shared" si="1"/>
        <v>18</v>
      </c>
      <c r="K23" s="8">
        <f>IF(ISERROR((H23-I23)/I23), IF(I23=0,IF(H23&gt;0,1,IF(H23=0,0,((H23-I23)/I23)))),(H23-I23)/I23)</f>
        <v>1.1808510638297873</v>
      </c>
    </row>
    <row r="24" spans="1:11" ht="15" customHeight="1" x14ac:dyDescent="0.2">
      <c r="A24" s="9">
        <f>A23+1</f>
        <v>17</v>
      </c>
      <c r="B24" s="28" t="s">
        <v>10</v>
      </c>
      <c r="C24" s="23">
        <v>194</v>
      </c>
      <c r="D24" s="41">
        <f t="shared" si="0"/>
        <v>17</v>
      </c>
      <c r="E24" s="20">
        <v>119</v>
      </c>
      <c r="F24" s="19">
        <f>RANK(E24,$E$8:$E$43)</f>
        <v>17</v>
      </c>
      <c r="G24" s="29">
        <f>IF(ISERROR((C24-E24)/E24), IF(E24=0,IF(C24&gt;0,1,IF(C24=0,0,((C24-E24)/E24)))),(C24-E24)/E24)</f>
        <v>0.63025210084033612</v>
      </c>
      <c r="H24" s="36">
        <v>194</v>
      </c>
      <c r="I24" s="31">
        <v>119</v>
      </c>
      <c r="J24" s="19">
        <f t="shared" si="1"/>
        <v>17</v>
      </c>
      <c r="K24" s="8">
        <f>IF(ISERROR((H24-I24)/I24), IF(I24=0,IF(H24&gt;0,1,IF(H24=0,0,((H24-I24)/I24)))),(H24-I24)/I24)</f>
        <v>0.63025210084033612</v>
      </c>
    </row>
    <row r="25" spans="1:11" ht="15" customHeight="1" x14ac:dyDescent="0.2">
      <c r="A25" s="9">
        <f>A24+1</f>
        <v>18</v>
      </c>
      <c r="B25" s="28" t="s">
        <v>16</v>
      </c>
      <c r="C25" s="23">
        <v>179</v>
      </c>
      <c r="D25" s="41">
        <f t="shared" si="0"/>
        <v>18</v>
      </c>
      <c r="E25" s="20">
        <v>215</v>
      </c>
      <c r="F25" s="19">
        <f>RANK(E25,$E$8:$E$43)</f>
        <v>11</v>
      </c>
      <c r="G25" s="29">
        <f>IF(ISERROR((C25-E25)/E25), IF(E25=0,IF(C25&gt;0,1,IF(C25=0,0,((C25-E25)/E25)))),(C25-E25)/E25)</f>
        <v>-0.16744186046511628</v>
      </c>
      <c r="H25" s="36">
        <v>179</v>
      </c>
      <c r="I25" s="31">
        <v>215</v>
      </c>
      <c r="J25" s="19">
        <f t="shared" si="1"/>
        <v>11</v>
      </c>
      <c r="K25" s="8">
        <f>IF(ISERROR((H25-I25)/I25), IF(I25=0,IF(H25&gt;0,1,IF(H25=0,0,((H25-I25)/I25)))),(H25-I25)/I25)</f>
        <v>-0.16744186046511628</v>
      </c>
    </row>
    <row r="26" spans="1:11" ht="15" customHeight="1" x14ac:dyDescent="0.2">
      <c r="A26" s="9">
        <f>A25+1</f>
        <v>19</v>
      </c>
      <c r="B26" s="28" t="s">
        <v>19</v>
      </c>
      <c r="C26" s="23">
        <v>175</v>
      </c>
      <c r="D26" s="41">
        <f t="shared" si="0"/>
        <v>19</v>
      </c>
      <c r="E26" s="20">
        <v>37</v>
      </c>
      <c r="F26" s="19">
        <f>RANK(E26,$E$8:$E$43)</f>
        <v>21</v>
      </c>
      <c r="G26" s="29">
        <f>IF(ISERROR((C26-E26)/E26), IF(E26=0,IF(C26&gt;0,1,IF(C26=0,0,((C26-E26)/E26)))),(C26-E26)/E26)</f>
        <v>3.7297297297297298</v>
      </c>
      <c r="H26" s="36">
        <v>175</v>
      </c>
      <c r="I26" s="31">
        <v>37</v>
      </c>
      <c r="J26" s="19">
        <f t="shared" si="1"/>
        <v>21</v>
      </c>
      <c r="K26" s="8">
        <f>IF(ISERROR((H26-I26)/I26), IF(I26=0,IF(H26&gt;0,1,IF(H26=0,0,((H26-I26)/I26)))),(H26-I26)/I26)</f>
        <v>3.7297297297297298</v>
      </c>
    </row>
    <row r="27" spans="1:11" ht="15" customHeight="1" x14ac:dyDescent="0.2">
      <c r="A27" s="9">
        <f>A26+1</f>
        <v>20</v>
      </c>
      <c r="B27" s="28" t="s">
        <v>17</v>
      </c>
      <c r="C27" s="23">
        <v>173</v>
      </c>
      <c r="D27" s="41">
        <f t="shared" si="0"/>
        <v>20</v>
      </c>
      <c r="E27" s="20">
        <v>196</v>
      </c>
      <c r="F27" s="19">
        <f>RANK(E27,$E$8:$E$43)</f>
        <v>12</v>
      </c>
      <c r="G27" s="29">
        <f>IF(ISERROR((C27-E27)/E27), IF(E27=0,IF(C27&gt;0,1,IF(C27=0,0,((C27-E27)/E27)))),(C27-E27)/E27)</f>
        <v>-0.11734693877551021</v>
      </c>
      <c r="H27" s="36">
        <v>173</v>
      </c>
      <c r="I27" s="31">
        <v>196</v>
      </c>
      <c r="J27" s="19">
        <f t="shared" si="1"/>
        <v>12</v>
      </c>
      <c r="K27" s="8">
        <f>IF(ISERROR((H27-I27)/I27), IF(I27=0,IF(H27&gt;0,1,IF(H27=0,0,((H27-I27)/I27)))),(H27-I27)/I27)</f>
        <v>-0.11734693877551021</v>
      </c>
    </row>
    <row r="28" spans="1:11" ht="15" customHeight="1" x14ac:dyDescent="0.2">
      <c r="A28" s="9">
        <f>A27+1</f>
        <v>21</v>
      </c>
      <c r="B28" s="28" t="s">
        <v>33</v>
      </c>
      <c r="C28" s="23">
        <v>105</v>
      </c>
      <c r="D28" s="41">
        <f t="shared" si="0"/>
        <v>21</v>
      </c>
      <c r="E28" s="20">
        <v>14</v>
      </c>
      <c r="F28" s="19">
        <f>RANK(E28,$E$8:$E$43)</f>
        <v>24</v>
      </c>
      <c r="G28" s="29">
        <f>IF(ISERROR((C28-E28)/E28), IF(E28=0,IF(C28&gt;0,1,IF(C28=0,0,((C28-E28)/E28)))),(C28-E28)/E28)</f>
        <v>6.5</v>
      </c>
      <c r="H28" s="36">
        <v>105</v>
      </c>
      <c r="I28" s="31">
        <v>14</v>
      </c>
      <c r="J28" s="19">
        <f t="shared" si="1"/>
        <v>24</v>
      </c>
      <c r="K28" s="8">
        <f>IF(ISERROR((H28-I28)/I28), IF(I28=0,IF(H28&gt;0,1,IF(H28=0,0,((H28-I28)/I28)))),(H28-I28)/I28)</f>
        <v>6.5</v>
      </c>
    </row>
    <row r="29" spans="1:11" ht="15" customHeight="1" x14ac:dyDescent="0.2">
      <c r="A29" s="9">
        <f>A28+1</f>
        <v>22</v>
      </c>
      <c r="B29" s="28" t="s">
        <v>28</v>
      </c>
      <c r="C29" s="23">
        <v>61</v>
      </c>
      <c r="D29" s="41">
        <f t="shared" si="0"/>
        <v>22</v>
      </c>
      <c r="E29" s="20">
        <v>17</v>
      </c>
      <c r="F29" s="19">
        <f>RANK(E29,$E$8:$E$43)</f>
        <v>23</v>
      </c>
      <c r="G29" s="29">
        <f>IF(ISERROR((C29-E29)/E29), IF(E29=0,IF(C29&gt;0,1,IF(C29=0,0,((C29-E29)/E29)))),(C29-E29)/E29)</f>
        <v>2.5882352941176472</v>
      </c>
      <c r="H29" s="36">
        <v>61</v>
      </c>
      <c r="I29" s="31">
        <v>17</v>
      </c>
      <c r="J29" s="19">
        <f t="shared" si="1"/>
        <v>23</v>
      </c>
      <c r="K29" s="8">
        <f>IF(ISERROR((H29-I29)/I29), IF(I29=0,IF(H29&gt;0,1,IF(H29=0,0,((H29-I29)/I29)))),(H29-I29)/I29)</f>
        <v>2.5882352941176472</v>
      </c>
    </row>
    <row r="30" spans="1:11" ht="15" customHeight="1" x14ac:dyDescent="0.2">
      <c r="A30" s="9">
        <f>A29+1</f>
        <v>23</v>
      </c>
      <c r="B30" s="28" t="s">
        <v>20</v>
      </c>
      <c r="C30" s="23">
        <v>56</v>
      </c>
      <c r="D30" s="41">
        <f t="shared" si="0"/>
        <v>23</v>
      </c>
      <c r="E30" s="20">
        <v>142</v>
      </c>
      <c r="F30" s="19">
        <f>RANK(E30,$E$8:$E$43)</f>
        <v>16</v>
      </c>
      <c r="G30" s="29">
        <f>IF(ISERROR((C30-E30)/E30), IF(E30=0,IF(C30&gt;0,1,IF(C30=0,0,((C30-E30)/E30)))),(C30-E30)/E30)</f>
        <v>-0.60563380281690138</v>
      </c>
      <c r="H30" s="36">
        <v>56</v>
      </c>
      <c r="I30" s="31">
        <v>142</v>
      </c>
      <c r="J30" s="19">
        <f t="shared" si="1"/>
        <v>16</v>
      </c>
      <c r="K30" s="8">
        <f>IF(ISERROR((H30-I30)/I30), IF(I30=0,IF(H30&gt;0,1,IF(H30=0,0,((H30-I30)/I30)))),(H30-I30)/I30)</f>
        <v>-0.60563380281690138</v>
      </c>
    </row>
    <row r="31" spans="1:11" ht="15" customHeight="1" x14ac:dyDescent="0.2">
      <c r="A31" s="9">
        <f>A30+1</f>
        <v>24</v>
      </c>
      <c r="B31" s="28" t="s">
        <v>24</v>
      </c>
      <c r="C31" s="23">
        <v>52</v>
      </c>
      <c r="D31" s="41">
        <f t="shared" si="0"/>
        <v>24</v>
      </c>
      <c r="E31" s="20">
        <v>9</v>
      </c>
      <c r="F31" s="19">
        <f>RANK(E31,$E$8:$E$43)</f>
        <v>26</v>
      </c>
      <c r="G31" s="29">
        <f>IF(ISERROR((C31-E31)/E31), IF(E31=0,IF(C31&gt;0,1,IF(C31=0,0,((C31-E31)/E31)))),(C31-E31)/E31)</f>
        <v>4.7777777777777777</v>
      </c>
      <c r="H31" s="36">
        <v>52</v>
      </c>
      <c r="I31" s="31">
        <v>9</v>
      </c>
      <c r="J31" s="19">
        <f t="shared" si="1"/>
        <v>26</v>
      </c>
      <c r="K31" s="8">
        <f>IF(ISERROR((H31-I31)/I31), IF(I31=0,IF(H31&gt;0,1,IF(H31=0,0,((H31-I31)/I31)))),(H31-I31)/I31)</f>
        <v>4.7777777777777777</v>
      </c>
    </row>
    <row r="32" spans="1:11" ht="15" customHeight="1" x14ac:dyDescent="0.2">
      <c r="A32" s="9">
        <f>A31+1</f>
        <v>25</v>
      </c>
      <c r="B32" s="28" t="s">
        <v>34</v>
      </c>
      <c r="C32" s="23">
        <v>43</v>
      </c>
      <c r="D32" s="41">
        <f t="shared" si="0"/>
        <v>25</v>
      </c>
      <c r="E32" s="20">
        <v>0</v>
      </c>
      <c r="F32" s="19">
        <f>RANK(E32,$E$8:$E$43)</f>
        <v>34</v>
      </c>
      <c r="G32" s="29">
        <f>IF(ISERROR((C32-E32)/E32), IF(E32=0,IF(C32&gt;0,1,IF(C32=0,0,((C32-E32)/E32)))),(C32-E32)/E32)</f>
        <v>1</v>
      </c>
      <c r="H32" s="36">
        <v>43</v>
      </c>
      <c r="I32" s="31">
        <v>0</v>
      </c>
      <c r="J32" s="19">
        <f t="shared" si="1"/>
        <v>34</v>
      </c>
      <c r="K32" s="8">
        <f>IF(ISERROR((H32-I32)/I32), IF(I32=0,IF(H32&gt;0,1,IF(H32=0,0,((H32-I32)/I32)))),(H32-I32)/I32)</f>
        <v>1</v>
      </c>
    </row>
    <row r="33" spans="1:11" ht="15" customHeight="1" x14ac:dyDescent="0.2">
      <c r="A33" s="9">
        <f>A32+1</f>
        <v>26</v>
      </c>
      <c r="B33" s="28" t="s">
        <v>35</v>
      </c>
      <c r="C33" s="23">
        <v>35</v>
      </c>
      <c r="D33" s="41">
        <f t="shared" si="0"/>
        <v>26</v>
      </c>
      <c r="E33" s="20">
        <v>20</v>
      </c>
      <c r="F33" s="19">
        <f>RANK(E33,$E$8:$E$43)</f>
        <v>22</v>
      </c>
      <c r="G33" s="29">
        <f>IF(ISERROR((C33-E33)/E33), IF(E33=0,IF(C33&gt;0,1,IF(C33=0,0,((C33-E33)/E33)))),(C33-E33)/E33)</f>
        <v>0.75</v>
      </c>
      <c r="H33" s="36">
        <v>35</v>
      </c>
      <c r="I33" s="31">
        <v>20</v>
      </c>
      <c r="J33" s="19">
        <f t="shared" si="1"/>
        <v>22</v>
      </c>
      <c r="K33" s="8">
        <f>IF(ISERROR((H33-I33)/I33), IF(I33=0,IF(H33&gt;0,1,IF(H33=0,0,((H33-I33)/I33)))),(H33-I33)/I33)</f>
        <v>0.75</v>
      </c>
    </row>
    <row r="34" spans="1:11" ht="15" customHeight="1" x14ac:dyDescent="0.2">
      <c r="A34" s="9">
        <f>A33+1</f>
        <v>27</v>
      </c>
      <c r="B34" s="28" t="s">
        <v>30</v>
      </c>
      <c r="C34" s="23">
        <v>16</v>
      </c>
      <c r="D34" s="41">
        <f t="shared" si="0"/>
        <v>27</v>
      </c>
      <c r="E34" s="20">
        <v>9</v>
      </c>
      <c r="F34" s="19">
        <f>RANK(E34,$E$8:$E$43)</f>
        <v>26</v>
      </c>
      <c r="G34" s="29">
        <f>IF(ISERROR((C34-E34)/E34), IF(E34=0,IF(C34&gt;0,1,IF(C34=0,0,((C34-E34)/E34)))),(C34-E34)/E34)</f>
        <v>0.77777777777777779</v>
      </c>
      <c r="H34" s="36">
        <v>16</v>
      </c>
      <c r="I34" s="31">
        <v>9</v>
      </c>
      <c r="J34" s="19">
        <f t="shared" si="1"/>
        <v>26</v>
      </c>
      <c r="K34" s="8">
        <f>IF(ISERROR((H34-I34)/I34), IF(I34=0,IF(H34&gt;0,1,IF(H34=0,0,((H34-I34)/I34)))),(H34-I34)/I34)</f>
        <v>0.77777777777777779</v>
      </c>
    </row>
    <row r="35" spans="1:11" ht="15" customHeight="1" x14ac:dyDescent="0.2">
      <c r="A35" s="9">
        <f>A34+1</f>
        <v>28</v>
      </c>
      <c r="B35" s="28" t="s">
        <v>27</v>
      </c>
      <c r="C35" s="23">
        <v>14</v>
      </c>
      <c r="D35" s="41">
        <f t="shared" si="0"/>
        <v>28</v>
      </c>
      <c r="E35" s="20">
        <v>9</v>
      </c>
      <c r="F35" s="19">
        <f>RANK(E35,$E$8:$E$43)</f>
        <v>26</v>
      </c>
      <c r="G35" s="29">
        <f>IF(ISERROR((C35-E35)/E35), IF(E35=0,IF(C35&gt;0,1,IF(C35=0,0,((C35-E35)/E35)))),(C35-E35)/E35)</f>
        <v>0.55555555555555558</v>
      </c>
      <c r="H35" s="36">
        <v>14</v>
      </c>
      <c r="I35" s="31">
        <v>9</v>
      </c>
      <c r="J35" s="19">
        <f t="shared" si="1"/>
        <v>26</v>
      </c>
      <c r="K35" s="8">
        <f>IF(ISERROR((H35-I35)/I35), IF(I35=0,IF(H35&gt;0,1,IF(H35=0,0,((H35-I35)/I35)))),(H35-I35)/I35)</f>
        <v>0.55555555555555558</v>
      </c>
    </row>
    <row r="36" spans="1:11" ht="15" customHeight="1" x14ac:dyDescent="0.2">
      <c r="A36" s="9">
        <f>A35+1</f>
        <v>29</v>
      </c>
      <c r="B36" s="28" t="s">
        <v>32</v>
      </c>
      <c r="C36" s="23">
        <v>13</v>
      </c>
      <c r="D36" s="41">
        <f t="shared" si="0"/>
        <v>29</v>
      </c>
      <c r="E36" s="20">
        <v>1</v>
      </c>
      <c r="F36" s="19">
        <f>RANK(E36,$E$8:$E$43)</f>
        <v>32</v>
      </c>
      <c r="G36" s="29">
        <f>IF(ISERROR((C36-E36)/E36), IF(E36=0,IF(C36&gt;0,1,IF(C36=0,0,((C36-E36)/E36)))),(C36-E36)/E36)</f>
        <v>12</v>
      </c>
      <c r="H36" s="36">
        <v>13</v>
      </c>
      <c r="I36" s="31">
        <v>1</v>
      </c>
      <c r="J36" s="19">
        <f t="shared" si="1"/>
        <v>32</v>
      </c>
      <c r="K36" s="8">
        <f>IF(ISERROR((H36-I36)/I36), IF(I36=0,IF(H36&gt;0,1,IF(H36=0,0,((H36-I36)/I36)))),(H36-I36)/I36)</f>
        <v>12</v>
      </c>
    </row>
    <row r="37" spans="1:11" ht="15" customHeight="1" x14ac:dyDescent="0.2">
      <c r="A37" s="9">
        <f>A36+1</f>
        <v>30</v>
      </c>
      <c r="B37" s="28" t="s">
        <v>23</v>
      </c>
      <c r="C37" s="23">
        <v>12</v>
      </c>
      <c r="D37" s="41">
        <f t="shared" si="0"/>
        <v>30</v>
      </c>
      <c r="E37" s="20">
        <v>9</v>
      </c>
      <c r="F37" s="19">
        <f>RANK(E37,$E$8:$E$43)</f>
        <v>26</v>
      </c>
      <c r="G37" s="29">
        <f>IF(ISERROR((C37-E37)/E37), IF(E37=0,IF(C37&gt;0,1,IF(C37=0,0,((C37-E37)/E37)))),(C37-E37)/E37)</f>
        <v>0.33333333333333331</v>
      </c>
      <c r="H37" s="36">
        <v>12</v>
      </c>
      <c r="I37" s="31">
        <v>9</v>
      </c>
      <c r="J37" s="19">
        <f t="shared" si="1"/>
        <v>26</v>
      </c>
      <c r="K37" s="8">
        <f>IF(ISERROR((H37-I37)/I37), IF(I37=0,IF(H37&gt;0,1,IF(H37=0,0,((H37-I37)/I37)))),(H37-I37)/I37)</f>
        <v>0.33333333333333331</v>
      </c>
    </row>
    <row r="38" spans="1:11" ht="15" customHeight="1" x14ac:dyDescent="0.2">
      <c r="A38" s="9">
        <f>A37+1</f>
        <v>31</v>
      </c>
      <c r="B38" s="28" t="s">
        <v>31</v>
      </c>
      <c r="C38" s="23">
        <v>7</v>
      </c>
      <c r="D38" s="41">
        <f t="shared" si="0"/>
        <v>31</v>
      </c>
      <c r="E38" s="20">
        <v>3</v>
      </c>
      <c r="F38" s="19">
        <f>RANK(E38,$E$8:$E$43)</f>
        <v>31</v>
      </c>
      <c r="G38" s="29">
        <f>IF(ISERROR((C38-E38)/E38), IF(E38=0,IF(C38&gt;0,1,IF(C38=0,0,((C38-E38)/E38)))),(C38-E38)/E38)</f>
        <v>1.3333333333333333</v>
      </c>
      <c r="H38" s="36">
        <v>7</v>
      </c>
      <c r="I38" s="31">
        <v>3</v>
      </c>
      <c r="J38" s="19">
        <f t="shared" si="1"/>
        <v>31</v>
      </c>
      <c r="K38" s="8">
        <f>IF(ISERROR((H38-I38)/I38), IF(I38=0,IF(H38&gt;0,1,IF(H38=0,0,((H38-I38)/I38)))),(H38-I38)/I38)</f>
        <v>1.3333333333333333</v>
      </c>
    </row>
    <row r="39" spans="1:11" ht="15" customHeight="1" x14ac:dyDescent="0.2">
      <c r="A39" s="9">
        <f>A38+1</f>
        <v>32</v>
      </c>
      <c r="B39" s="28" t="s">
        <v>29</v>
      </c>
      <c r="C39" s="23">
        <v>5</v>
      </c>
      <c r="D39" s="41">
        <f t="shared" si="0"/>
        <v>32</v>
      </c>
      <c r="E39" s="20">
        <v>6</v>
      </c>
      <c r="F39" s="19">
        <f>RANK(E39,$E$8:$E$43)</f>
        <v>30</v>
      </c>
      <c r="G39" s="29">
        <f>IF(ISERROR((C39-E39)/E39), IF(E39=0,IF(C39&gt;0,1,IF(C39=0,0,((C39-E39)/E39)))),(C39-E39)/E39)</f>
        <v>-0.16666666666666666</v>
      </c>
      <c r="H39" s="36">
        <v>5</v>
      </c>
      <c r="I39" s="31">
        <v>6</v>
      </c>
      <c r="J39" s="19">
        <f t="shared" si="1"/>
        <v>30</v>
      </c>
      <c r="K39" s="8">
        <f>IF(ISERROR((H39-I39)/I39), IF(I39=0,IF(H39&gt;0,1,IF(H39=0,0,((H39-I39)/I39)))),(H39-I39)/I39)</f>
        <v>-0.16666666666666666</v>
      </c>
    </row>
    <row r="40" spans="1:11" ht="15" customHeight="1" x14ac:dyDescent="0.2">
      <c r="A40" s="9">
        <f>A39+1</f>
        <v>33</v>
      </c>
      <c r="B40" s="28" t="s">
        <v>38</v>
      </c>
      <c r="C40" s="23">
        <v>3</v>
      </c>
      <c r="D40" s="41">
        <f t="shared" si="0"/>
        <v>33</v>
      </c>
      <c r="E40" s="20">
        <v>1</v>
      </c>
      <c r="F40" s="19">
        <f>RANK(E40,$E$8:$E$43)</f>
        <v>32</v>
      </c>
      <c r="G40" s="29">
        <f>IF(ISERROR((C40-E40)/E40), IF(E40=0,IF(C40&gt;0,1,IF(C40=0,0,((C40-E40)/E40)))),(C40-E40)/E40)</f>
        <v>2</v>
      </c>
      <c r="H40" s="36">
        <v>3</v>
      </c>
      <c r="I40" s="31">
        <v>1</v>
      </c>
      <c r="J40" s="19">
        <f t="shared" si="1"/>
        <v>32</v>
      </c>
      <c r="K40" s="8">
        <f>IF(ISERROR((H40-I40)/I40), IF(I40=0,IF(H40&gt;0,1,IF(H40=0,0,((H40-I40)/I40)))),(H40-I40)/I40)</f>
        <v>2</v>
      </c>
    </row>
    <row r="41" spans="1:11" ht="15" customHeight="1" x14ac:dyDescent="0.2">
      <c r="A41" s="9">
        <f>A40+1</f>
        <v>34</v>
      </c>
      <c r="B41" s="28" t="s">
        <v>21</v>
      </c>
      <c r="C41" s="23">
        <v>2</v>
      </c>
      <c r="D41" s="41">
        <f t="shared" si="0"/>
        <v>34</v>
      </c>
      <c r="E41" s="20">
        <v>10</v>
      </c>
      <c r="F41" s="19">
        <f>RANK(E41,$E$8:$E$43)</f>
        <v>25</v>
      </c>
      <c r="G41" s="29">
        <f>IF(ISERROR((C41-E41)/E41), IF(E41=0,IF(C41&gt;0,1,IF(C41=0,0,((C41-E41)/E41)))),(C41-E41)/E41)</f>
        <v>-0.8</v>
      </c>
      <c r="H41" s="36">
        <v>2</v>
      </c>
      <c r="I41" s="31">
        <v>10</v>
      </c>
      <c r="J41" s="19">
        <f t="shared" si="1"/>
        <v>25</v>
      </c>
      <c r="K41" s="8">
        <f>IF(ISERROR((H41-I41)/I41), IF(I41=0,IF(H41&gt;0,1,IF(H41=0,0,((H41-I41)/I41)))),(H41-I41)/I41)</f>
        <v>-0.8</v>
      </c>
    </row>
    <row r="42" spans="1:11" ht="15" customHeight="1" x14ac:dyDescent="0.2">
      <c r="A42" s="9">
        <f>A41+1</f>
        <v>35</v>
      </c>
      <c r="B42" s="28" t="s">
        <v>26</v>
      </c>
      <c r="C42" s="23">
        <v>2</v>
      </c>
      <c r="D42" s="41">
        <f t="shared" si="0"/>
        <v>34</v>
      </c>
      <c r="E42" s="20">
        <v>0</v>
      </c>
      <c r="F42" s="19">
        <f>RANK(E42,$E$8:$E$43)</f>
        <v>34</v>
      </c>
      <c r="G42" s="29">
        <f>IF(ISERROR((C42-E42)/E42), IF(E42=0,IF(C42&gt;0,1,IF(C42=0,0,((C42-E42)/E42)))),(C42-E42)/E42)</f>
        <v>1</v>
      </c>
      <c r="H42" s="36">
        <v>2</v>
      </c>
      <c r="I42" s="31">
        <v>0</v>
      </c>
      <c r="J42" s="19">
        <f t="shared" si="1"/>
        <v>34</v>
      </c>
      <c r="K42" s="8">
        <f>IF(ISERROR((H42-I42)/I42), IF(I42=0,IF(H42&gt;0,1,IF(H42=0,0,((H42-I42)/I42)))),(H42-I42)/I42)</f>
        <v>1</v>
      </c>
    </row>
    <row r="43" spans="1:11" ht="13.5" thickBot="1" x14ac:dyDescent="0.25">
      <c r="A43" s="12">
        <f>A42+1</f>
        <v>36</v>
      </c>
      <c r="B43" s="46" t="s">
        <v>46</v>
      </c>
      <c r="C43" s="24">
        <v>1</v>
      </c>
      <c r="D43" s="42">
        <f t="shared" si="0"/>
        <v>36</v>
      </c>
      <c r="E43" s="21">
        <v>0</v>
      </c>
      <c r="F43" s="39">
        <f>RANK(E43,$E$8:$E$43)</f>
        <v>34</v>
      </c>
      <c r="G43" s="30">
        <f>IF(ISERROR((C43-E43)/E43), IF(E43=0,IF(C43&gt;0,1,IF(C43=0,0,((C43-E43)/E43)))),(C43-E43)/E43)</f>
        <v>1</v>
      </c>
      <c r="H43" s="37">
        <v>1</v>
      </c>
      <c r="I43" s="38">
        <v>0</v>
      </c>
      <c r="J43" s="39">
        <f t="shared" si="1"/>
        <v>34</v>
      </c>
      <c r="K43" s="13">
        <f>IF(ISERROR((H43-I43)/I43), IF(I43=0,IF(H43&gt;0,1,IF(H43=0,0,((H43-I43)/I43)))),(H43-I43)/I43)</f>
        <v>1</v>
      </c>
    </row>
  </sheetData>
  <sortState xmlns:xlrd2="http://schemas.microsoft.com/office/spreadsheetml/2017/richdata2" ref="A8:K43">
    <sortCondition ref="D8:D43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D2221_Jan22</vt:lpstr>
      <vt:lpstr>D2221_Jan22!Print_Area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Dimitris Minotos (AMVIR Statistics)</cp:lastModifiedBy>
  <cp:lastPrinted>2022-01-19T14:01:10Z</cp:lastPrinted>
  <dcterms:created xsi:type="dcterms:W3CDTF">2014-06-13T11:16:12Z</dcterms:created>
  <dcterms:modified xsi:type="dcterms:W3CDTF">2023-02-15T13:35:53Z</dcterms:modified>
</cp:coreProperties>
</file>