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2" windowWidth="20112" windowHeight="7680"/>
  </bookViews>
  <sheets>
    <sheet name="D2221_December22" sheetId="1" r:id="rId1"/>
  </sheets>
  <definedNames>
    <definedName name="_xlnm.Print_Area" localSheetId="0">D2221_December22!$A$1:$K$54</definedName>
  </definedNames>
  <calcPr calcId="144525"/>
</workbook>
</file>

<file path=xl/calcChain.xml><?xml version="1.0" encoding="utf-8"?>
<calcChain xmlns="http://schemas.openxmlformats.org/spreadsheetml/2006/main">
  <c r="J9" i="1" l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A52" i="1"/>
  <c r="A53" i="1" s="1"/>
  <c r="A54" i="1" s="1"/>
  <c r="A51" i="1"/>
  <c r="K52" i="1"/>
  <c r="G52" i="1"/>
  <c r="K49" i="1" l="1"/>
  <c r="K50" i="1"/>
  <c r="G49" i="1"/>
  <c r="G50" i="1"/>
  <c r="K47" i="1" l="1"/>
  <c r="G47" i="1"/>
  <c r="K46" i="1" l="1"/>
  <c r="K48" i="1"/>
  <c r="K51" i="1"/>
  <c r="K53" i="1"/>
  <c r="G46" i="1"/>
  <c r="G48" i="1"/>
  <c r="G51" i="1"/>
  <c r="G53" i="1"/>
  <c r="G54" i="1"/>
  <c r="K44" i="1" l="1"/>
  <c r="K45" i="1"/>
  <c r="G44" i="1"/>
  <c r="G45" i="1"/>
  <c r="K43" i="1" l="1"/>
  <c r="G43" i="1"/>
  <c r="G41" i="1" l="1"/>
  <c r="G42" i="1"/>
  <c r="K41" i="1"/>
  <c r="K42" i="1"/>
  <c r="J8" i="1" l="1"/>
  <c r="I7" i="1"/>
  <c r="F8" i="1"/>
  <c r="E7" i="1"/>
  <c r="K54" i="1" l="1"/>
  <c r="K31" i="1" l="1"/>
  <c r="K32" i="1"/>
  <c r="G31" i="1"/>
  <c r="G32" i="1"/>
  <c r="K9" i="1" l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3" i="1"/>
  <c r="K34" i="1"/>
  <c r="K35" i="1"/>
  <c r="K36" i="1"/>
  <c r="K37" i="1"/>
  <c r="K38" i="1"/>
  <c r="K39" i="1"/>
  <c r="K40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3" i="1"/>
  <c r="G34" i="1"/>
  <c r="G35" i="1"/>
  <c r="G36" i="1"/>
  <c r="G37" i="1"/>
  <c r="G38" i="1"/>
  <c r="G39" i="1"/>
  <c r="G40" i="1"/>
  <c r="D8" i="1" l="1"/>
  <c r="H7" i="1"/>
  <c r="C7" i="1"/>
  <c r="G8" i="1" l="1"/>
  <c r="K7" i="1" l="1"/>
  <c r="G7" i="1" l="1"/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K8" i="1"/>
  <c r="K6" i="1"/>
  <c r="A41" i="1" l="1"/>
  <c r="A42" i="1" s="1"/>
  <c r="A43" i="1" s="1"/>
  <c r="A44" i="1" s="1"/>
  <c r="A45" i="1" s="1"/>
  <c r="A46" i="1" s="1"/>
  <c r="A47" i="1" s="1"/>
  <c r="A48" i="1" s="1"/>
  <c r="A49" i="1" s="1"/>
  <c r="A50" i="1" s="1"/>
</calcChain>
</file>

<file path=xl/sharedStrings.xml><?xml version="1.0" encoding="utf-8"?>
<sst xmlns="http://schemas.openxmlformats.org/spreadsheetml/2006/main" count="59" uniqueCount="59">
  <si>
    <t>YTD</t>
  </si>
  <si>
    <t>Brand</t>
  </si>
  <si>
    <t>Rank</t>
  </si>
  <si>
    <t>TOTAL</t>
  </si>
  <si>
    <t>TOYOTA</t>
  </si>
  <si>
    <t>VOLKSWAGEN</t>
  </si>
  <si>
    <t>NISSAN</t>
  </si>
  <si>
    <t>OPEL</t>
  </si>
  <si>
    <t>PEUGEOT</t>
  </si>
  <si>
    <t>SUZUKI</t>
  </si>
  <si>
    <t>MERCEDES</t>
  </si>
  <si>
    <t>FIAT</t>
  </si>
  <si>
    <t>FORD</t>
  </si>
  <si>
    <t>HYUNDAI</t>
  </si>
  <si>
    <t>RENAULT</t>
  </si>
  <si>
    <t>AUDI</t>
  </si>
  <si>
    <t>BMW</t>
  </si>
  <si>
    <t>SKODA</t>
  </si>
  <si>
    <t>VOLVO</t>
  </si>
  <si>
    <t>SEAT</t>
  </si>
  <si>
    <t>MINI</t>
  </si>
  <si>
    <t>SMART</t>
  </si>
  <si>
    <t>JEEP</t>
  </si>
  <si>
    <t>HONDA</t>
  </si>
  <si>
    <t>ALFA ROMEO</t>
  </si>
  <si>
    <t>DACIA</t>
  </si>
  <si>
    <t>MITSUBISHI</t>
  </si>
  <si>
    <t>LEXUS</t>
  </si>
  <si>
    <t>LAND ROVER</t>
  </si>
  <si>
    <t>SUBARU</t>
  </si>
  <si>
    <t>PORSCHE</t>
  </si>
  <si>
    <t>ABARTH</t>
  </si>
  <si>
    <t>JAGUAR</t>
  </si>
  <si>
    <t>MAZDA</t>
  </si>
  <si>
    <t>TESLA</t>
  </si>
  <si>
    <t>CUPRA</t>
  </si>
  <si>
    <t xml:space="preserve">ΤΑΞΙΝΟΜΗΣΕΙΣ ΕΠΙΒΑΤΙΚΩΝ ΟΧΗΜΑΤΩΝ </t>
  </si>
  <si>
    <t xml:space="preserve">PASSENGER CAR'S REGISTRATIONS </t>
  </si>
  <si>
    <t>MASERATI</t>
  </si>
  <si>
    <t>% D22/21</t>
  </si>
  <si>
    <t>KIA</t>
  </si>
  <si>
    <t>LAMBORGHINI</t>
  </si>
  <si>
    <t>BENTLEY</t>
  </si>
  <si>
    <t>LEVC</t>
  </si>
  <si>
    <t>KERABOSS</t>
  </si>
  <si>
    <t>JIAYUAN</t>
  </si>
  <si>
    <t>CAPRON</t>
  </si>
  <si>
    <t>ZHIDOU</t>
  </si>
  <si>
    <t>MORGAN</t>
  </si>
  <si>
    <t>DAIHATSU</t>
  </si>
  <si>
    <t>CHAUSSON</t>
  </si>
  <si>
    <t>FERRARI</t>
  </si>
  <si>
    <t>December '22 -YTD</t>
  </si>
  <si>
    <t>Dec. '22</t>
  </si>
  <si>
    <t>Dec. '21</t>
  </si>
  <si>
    <t>Dec. '22 - YTD</t>
  </si>
  <si>
    <t>Dec. '21 - YTD</t>
  </si>
  <si>
    <t>CITROEN/DS</t>
  </si>
  <si>
    <t>ROLLER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</si>
</sst>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\(#\)"/>
  </numFmts>
  <fonts count="11" x14ac:knownFonts="1">
    <font>
      <sz val="10"/>
      <name val="Arial Greek"/>
      <charset val="161"/>
    </font>
    <font>
      <sz val="10"/>
      <color indexed="8"/>
      <name val="MS Sans Serif"/>
      <family val="2"/>
      <charset val="161"/>
    </font>
    <font>
      <sz val="10"/>
      <name val="Arial Greek"/>
      <charset val="161"/>
    </font>
    <font>
      <sz val="8.5"/>
      <color indexed="8"/>
      <name val="Calibri"/>
      <family val="2"/>
      <charset val="161"/>
      <scheme val="minor"/>
    </font>
    <font>
      <b/>
      <sz val="8.5"/>
      <color indexed="8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sz val="10"/>
      <color indexed="8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i/>
      <sz val="10"/>
      <color indexed="8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hair">
        <color auto="1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</cellStyleXfs>
  <cellXfs count="44">
    <xf numFmtId="0" fontId="0" fillId="0" borderId="0" xfId="0"/>
    <xf numFmtId="0" fontId="3" fillId="3" borderId="0" xfId="2" applyFont="1" applyFill="1"/>
    <xf numFmtId="0" fontId="3" fillId="3" borderId="0" xfId="2" applyFont="1" applyFill="1" applyAlignment="1">
      <alignment horizontal="center"/>
    </xf>
    <xf numFmtId="0" fontId="5" fillId="3" borderId="0" xfId="2" applyFont="1" applyFill="1" applyAlignment="1">
      <alignment horizontal="left" vertical="center"/>
    </xf>
    <xf numFmtId="0" fontId="4" fillId="3" borderId="0" xfId="2" applyFont="1" applyFill="1" applyAlignment="1">
      <alignment horizontal="centerContinuous" vertical="center"/>
    </xf>
    <xf numFmtId="0" fontId="3" fillId="3" borderId="0" xfId="2" applyFont="1" applyFill="1" applyAlignment="1">
      <alignment horizontal="left" vertical="center"/>
    </xf>
    <xf numFmtId="0" fontId="9" fillId="3" borderId="2" xfId="3" applyFont="1" applyFill="1" applyBorder="1" applyAlignment="1">
      <alignment vertical="center"/>
    </xf>
    <xf numFmtId="0" fontId="5" fillId="3" borderId="3" xfId="2" applyFont="1" applyFill="1" applyBorder="1" applyAlignment="1">
      <alignment horizontal="center" vertical="center" wrapText="1"/>
    </xf>
    <xf numFmtId="0" fontId="9" fillId="3" borderId="5" xfId="3" applyFont="1" applyFill="1" applyBorder="1" applyAlignment="1">
      <alignment horizontal="left" vertical="center"/>
    </xf>
    <xf numFmtId="164" fontId="5" fillId="3" borderId="6" xfId="1" applyNumberFormat="1" applyFont="1" applyFill="1" applyBorder="1" applyAlignment="1">
      <alignment horizontal="center" vertical="center"/>
    </xf>
    <xf numFmtId="3" fontId="6" fillId="2" borderId="7" xfId="0" applyNumberFormat="1" applyFont="1" applyFill="1" applyBorder="1" applyAlignment="1">
      <alignment horizontal="center" vertical="center" wrapText="1"/>
    </xf>
    <xf numFmtId="3" fontId="6" fillId="2" borderId="8" xfId="0" applyNumberFormat="1" applyFont="1" applyFill="1" applyBorder="1" applyAlignment="1">
      <alignment horizontal="center" vertical="center" wrapText="1"/>
    </xf>
    <xf numFmtId="164" fontId="6" fillId="3" borderId="9" xfId="1" applyNumberFormat="1" applyFont="1" applyFill="1" applyBorder="1" applyAlignment="1">
      <alignment horizontal="right" vertical="center"/>
    </xf>
    <xf numFmtId="164" fontId="6" fillId="3" borderId="10" xfId="1" applyNumberFormat="1" applyFont="1" applyFill="1" applyBorder="1" applyAlignment="1">
      <alignment horizontal="right" vertical="center"/>
    </xf>
    <xf numFmtId="0" fontId="6" fillId="2" borderId="12" xfId="2" applyFont="1" applyFill="1" applyBorder="1" applyAlignment="1">
      <alignment horizontal="center" vertical="center"/>
    </xf>
    <xf numFmtId="0" fontId="6" fillId="2" borderId="13" xfId="2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vertical="center" wrapText="1"/>
    </xf>
    <xf numFmtId="0" fontId="6" fillId="3" borderId="14" xfId="0" applyFont="1" applyFill="1" applyBorder="1" applyAlignment="1">
      <alignment vertical="center" wrapText="1"/>
    </xf>
    <xf numFmtId="0" fontId="5" fillId="2" borderId="1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17" fontId="5" fillId="2" borderId="1" xfId="2" applyNumberFormat="1" applyFont="1" applyFill="1" applyBorder="1" applyAlignment="1">
      <alignment horizontal="center" vertical="center"/>
    </xf>
    <xf numFmtId="3" fontId="5" fillId="2" borderId="4" xfId="2" applyNumberFormat="1" applyFont="1" applyFill="1" applyBorder="1" applyAlignment="1">
      <alignment horizontal="center" vertical="center"/>
    </xf>
    <xf numFmtId="0" fontId="5" fillId="3" borderId="3" xfId="2" applyNumberFormat="1" applyFont="1" applyFill="1" applyBorder="1" applyAlignment="1">
      <alignment horizontal="center" vertical="center" wrapText="1"/>
    </xf>
    <xf numFmtId="3" fontId="6" fillId="3" borderId="17" xfId="0" applyNumberFormat="1" applyFont="1" applyFill="1" applyBorder="1" applyAlignment="1">
      <alignment horizontal="center" vertical="center" wrapText="1"/>
    </xf>
    <xf numFmtId="165" fontId="10" fillId="3" borderId="18" xfId="2" applyNumberFormat="1" applyFont="1" applyFill="1" applyBorder="1" applyAlignment="1">
      <alignment horizontal="center" vertical="center"/>
    </xf>
    <xf numFmtId="3" fontId="6" fillId="3" borderId="19" xfId="0" applyNumberFormat="1" applyFont="1" applyFill="1" applyBorder="1" applyAlignment="1">
      <alignment horizontal="center" vertical="center" wrapText="1"/>
    </xf>
    <xf numFmtId="165" fontId="10" fillId="3" borderId="20" xfId="2" applyNumberFormat="1" applyFont="1" applyFill="1" applyBorder="1" applyAlignment="1">
      <alignment horizontal="center" vertical="center"/>
    </xf>
    <xf numFmtId="3" fontId="7" fillId="3" borderId="21" xfId="0" applyNumberFormat="1" applyFont="1" applyFill="1" applyBorder="1" applyAlignment="1">
      <alignment horizontal="center" vertical="center" wrapText="1"/>
    </xf>
    <xf numFmtId="3" fontId="7" fillId="3" borderId="22" xfId="0" applyNumberFormat="1" applyFont="1" applyFill="1" applyBorder="1" applyAlignment="1">
      <alignment horizontal="center" vertical="center" wrapText="1"/>
    </xf>
    <xf numFmtId="3" fontId="6" fillId="3" borderId="21" xfId="0" applyNumberFormat="1" applyFont="1" applyFill="1" applyBorder="1" applyAlignment="1">
      <alignment horizontal="center" vertical="center" wrapText="1"/>
    </xf>
    <xf numFmtId="3" fontId="6" fillId="3" borderId="22" xfId="0" applyNumberFormat="1" applyFont="1" applyFill="1" applyBorder="1" applyAlignment="1">
      <alignment horizontal="center" vertical="center" wrapText="1"/>
    </xf>
    <xf numFmtId="0" fontId="6" fillId="2" borderId="23" xfId="2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vertical="center" wrapText="1"/>
    </xf>
    <xf numFmtId="3" fontId="6" fillId="3" borderId="25" xfId="0" applyNumberFormat="1" applyFont="1" applyFill="1" applyBorder="1" applyAlignment="1">
      <alignment horizontal="center" vertical="center" wrapText="1"/>
    </xf>
    <xf numFmtId="165" fontId="10" fillId="3" borderId="26" xfId="2" applyNumberFormat="1" applyFont="1" applyFill="1" applyBorder="1" applyAlignment="1">
      <alignment horizontal="center" vertical="center"/>
    </xf>
    <xf numFmtId="3" fontId="7" fillId="3" borderId="27" xfId="0" applyNumberFormat="1" applyFont="1" applyFill="1" applyBorder="1" applyAlignment="1">
      <alignment horizontal="center" vertical="center" wrapText="1"/>
    </xf>
    <xf numFmtId="164" fontId="6" fillId="3" borderId="28" xfId="1" applyNumberFormat="1" applyFont="1" applyFill="1" applyBorder="1" applyAlignment="1">
      <alignment horizontal="right" vertical="center"/>
    </xf>
    <xf numFmtId="3" fontId="6" fillId="2" borderId="29" xfId="0" applyNumberFormat="1" applyFont="1" applyFill="1" applyBorder="1" applyAlignment="1">
      <alignment horizontal="center" vertical="center" wrapText="1"/>
    </xf>
    <xf numFmtId="3" fontId="6" fillId="3" borderId="27" xfId="0" applyNumberFormat="1" applyFont="1" applyFill="1" applyBorder="1" applyAlignment="1">
      <alignment horizontal="center" vertical="center" wrapText="1"/>
    </xf>
    <xf numFmtId="3" fontId="5" fillId="3" borderId="4" xfId="2" applyNumberFormat="1" applyFont="1" applyFill="1" applyBorder="1" applyAlignment="1">
      <alignment horizontal="center" vertical="center"/>
    </xf>
    <xf numFmtId="3" fontId="5" fillId="3" borderId="16" xfId="2" applyNumberFormat="1" applyFont="1" applyFill="1" applyBorder="1" applyAlignment="1">
      <alignment horizontal="center" vertical="center"/>
    </xf>
    <xf numFmtId="0" fontId="8" fillId="3" borderId="0" xfId="2" applyFont="1" applyFill="1" applyAlignment="1">
      <alignment horizontal="center" vertical="center" wrapText="1"/>
    </xf>
    <xf numFmtId="17" fontId="5" fillId="3" borderId="1" xfId="2" applyNumberFormat="1" applyFont="1" applyFill="1" applyBorder="1" applyAlignment="1">
      <alignment horizontal="center" vertical="center"/>
    </xf>
    <xf numFmtId="17" fontId="5" fillId="3" borderId="15" xfId="2" applyNumberFormat="1" applyFont="1" applyFill="1" applyBorder="1" applyAlignment="1">
      <alignment horizontal="center" vertical="center"/>
    </xf>
  </cellXfs>
  <cellStyles count="4">
    <cellStyle name="Normal" xfId="0" builtinId="0"/>
    <cellStyle name="Percent" xfId="1" builtinId="5"/>
    <cellStyle name="Βασικό_1998-12-b" xfId="3"/>
    <cellStyle name="Βασικό_COMPARISON98_97" xfId="2"/>
  </cellStyles>
  <dxfs count="3"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40004</xdr:colOff>
      <xdr:row>0</xdr:row>
      <xdr:rowOff>32150</xdr:rowOff>
    </xdr:from>
    <xdr:to>
      <xdr:col>10</xdr:col>
      <xdr:colOff>724004</xdr:colOff>
      <xdr:row>3</xdr:row>
      <xdr:rowOff>207275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9804" y="32150"/>
          <a:ext cx="684000" cy="10742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K54"/>
  <sheetViews>
    <sheetView tabSelected="1" zoomScale="90" zoomScaleNormal="90" zoomScaleSheetLayoutView="100" workbookViewId="0">
      <selection activeCell="A2" sqref="A2"/>
    </sheetView>
  </sheetViews>
  <sheetFormatPr defaultColWidth="9.109375" defaultRowHeight="11.4" x14ac:dyDescent="0.25"/>
  <cols>
    <col min="1" max="1" width="6.77734375" style="1" customWidth="1"/>
    <col min="2" max="2" width="16.77734375" style="1" customWidth="1"/>
    <col min="3" max="3" width="7.77734375" style="1" customWidth="1"/>
    <col min="4" max="4" width="5.77734375" style="1" customWidth="1"/>
    <col min="5" max="5" width="7.77734375" style="1" customWidth="1"/>
    <col min="6" max="6" width="5.77734375" style="1" customWidth="1"/>
    <col min="7" max="7" width="10.77734375" style="1" customWidth="1"/>
    <col min="8" max="8" width="13.77734375" style="1" customWidth="1"/>
    <col min="9" max="9" width="7.77734375" style="1" customWidth="1"/>
    <col min="10" max="10" width="5.77734375" style="2" customWidth="1"/>
    <col min="11" max="11" width="10.77734375" style="1" customWidth="1"/>
    <col min="12" max="16384" width="9.109375" style="1"/>
  </cols>
  <sheetData>
    <row r="1" spans="1:11" ht="37.5" customHeight="1" x14ac:dyDescent="0.25"/>
    <row r="2" spans="1:11" ht="15" customHeight="1" x14ac:dyDescent="0.25">
      <c r="A2" s="3" t="s">
        <v>52</v>
      </c>
      <c r="B2" s="4"/>
      <c r="C2" s="4"/>
      <c r="D2" s="4"/>
    </row>
    <row r="3" spans="1:11" ht="18.75" customHeight="1" x14ac:dyDescent="0.25">
      <c r="A3" s="41" t="s">
        <v>36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8.75" customHeight="1" x14ac:dyDescent="0.25">
      <c r="A4" s="41" t="s">
        <v>37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ht="11.25" customHeight="1" thickBot="1" x14ac:dyDescent="0.3">
      <c r="G5" s="2"/>
    </row>
    <row r="6" spans="1:11" ht="15" customHeight="1" x14ac:dyDescent="0.25">
      <c r="A6" s="18" t="s">
        <v>0</v>
      </c>
      <c r="B6" s="6" t="s">
        <v>1</v>
      </c>
      <c r="C6" s="42" t="s">
        <v>53</v>
      </c>
      <c r="D6" s="43"/>
      <c r="E6" s="43" t="s">
        <v>54</v>
      </c>
      <c r="F6" s="43"/>
      <c r="G6" s="22" t="s">
        <v>39</v>
      </c>
      <c r="H6" s="20" t="s">
        <v>55</v>
      </c>
      <c r="I6" s="43" t="s">
        <v>56</v>
      </c>
      <c r="J6" s="43"/>
      <c r="K6" s="7" t="str">
        <f>G6</f>
        <v>% D22/21</v>
      </c>
    </row>
    <row r="7" spans="1:11" s="5" customFormat="1" ht="15" customHeight="1" thickBot="1" x14ac:dyDescent="0.3">
      <c r="A7" s="19" t="s">
        <v>2</v>
      </c>
      <c r="B7" s="8" t="s">
        <v>3</v>
      </c>
      <c r="C7" s="39">
        <f>SUM(C8:C54)</f>
        <v>6486</v>
      </c>
      <c r="D7" s="40"/>
      <c r="E7" s="40">
        <f>SUM(E8:E54)</f>
        <v>5655</v>
      </c>
      <c r="F7" s="40"/>
      <c r="G7" s="9">
        <f>C7/E7-1</f>
        <v>0.14694960212201602</v>
      </c>
      <c r="H7" s="21">
        <f>SUM(H8:H54)</f>
        <v>105283</v>
      </c>
      <c r="I7" s="40">
        <f>SUM(I8:I54)</f>
        <v>100911</v>
      </c>
      <c r="J7" s="40"/>
      <c r="K7" s="9">
        <f>H7/I7-1</f>
        <v>4.3325306458166013E-2</v>
      </c>
    </row>
    <row r="8" spans="1:11" ht="15" customHeight="1" x14ac:dyDescent="0.25">
      <c r="A8" s="14">
        <v>1</v>
      </c>
      <c r="B8" s="16" t="s">
        <v>4</v>
      </c>
      <c r="C8" s="23">
        <v>516</v>
      </c>
      <c r="D8" s="24">
        <f>RANK(C8,$C$8:$C$54)</f>
        <v>4</v>
      </c>
      <c r="E8" s="27">
        <v>806</v>
      </c>
      <c r="F8" s="24">
        <f>RANK(E8,$E$8:$E$54)</f>
        <v>1</v>
      </c>
      <c r="G8" s="12">
        <f t="shared" ref="G8:G45" si="0">IF(ISERROR((C8-E8)/E8), IF(E8=0,IF(C8&gt;0,1,IF(C8=0,0,((C8-E8)/E8)))),(C8-E8)/E8)</f>
        <v>-0.35980148883374691</v>
      </c>
      <c r="H8" s="10">
        <v>14828</v>
      </c>
      <c r="I8" s="29">
        <v>13164</v>
      </c>
      <c r="J8" s="24">
        <f>RANK(I8,$I$8:$I$54)</f>
        <v>1</v>
      </c>
      <c r="K8" s="12">
        <f t="shared" ref="K8:K43" si="1">IF(ISERROR((H8-I8)/I8), IF(I8=0,IF(H8&gt;0,1,IF(H8=0,0,((H8-I8)/I8)))),(H8-I8)/I8)</f>
        <v>0.12640534791856578</v>
      </c>
    </row>
    <row r="9" spans="1:11" ht="15" customHeight="1" x14ac:dyDescent="0.25">
      <c r="A9" s="15">
        <f t="shared" ref="A9:A54" si="2">A8+1</f>
        <v>2</v>
      </c>
      <c r="B9" s="17" t="s">
        <v>13</v>
      </c>
      <c r="C9" s="25">
        <v>344</v>
      </c>
      <c r="D9" s="26">
        <f t="shared" ref="D9:D54" si="3">RANK(C9,$C$8:$C$54)</f>
        <v>8</v>
      </c>
      <c r="E9" s="28">
        <v>398</v>
      </c>
      <c r="F9" s="26">
        <f t="shared" ref="F9:F54" si="4">RANK(E9,$E$8:$E$54)</f>
        <v>3</v>
      </c>
      <c r="G9" s="13">
        <f t="shared" si="0"/>
        <v>-0.135678391959799</v>
      </c>
      <c r="H9" s="11">
        <v>9116</v>
      </c>
      <c r="I9" s="30">
        <v>8809</v>
      </c>
      <c r="J9" s="26">
        <f t="shared" ref="J9:J54" si="5">RANK(I9,$I$8:$I$54)</f>
        <v>3</v>
      </c>
      <c r="K9" s="13">
        <f t="shared" si="1"/>
        <v>3.4850720853672378E-2</v>
      </c>
    </row>
    <row r="10" spans="1:11" ht="15" customHeight="1" x14ac:dyDescent="0.25">
      <c r="A10" s="15">
        <f t="shared" si="2"/>
        <v>3</v>
      </c>
      <c r="B10" s="17" t="s">
        <v>8</v>
      </c>
      <c r="C10" s="25">
        <v>295</v>
      </c>
      <c r="D10" s="26">
        <f t="shared" si="3"/>
        <v>10</v>
      </c>
      <c r="E10" s="28">
        <v>359</v>
      </c>
      <c r="F10" s="26">
        <f t="shared" si="4"/>
        <v>4</v>
      </c>
      <c r="G10" s="13">
        <f t="shared" si="0"/>
        <v>-0.17827298050139276</v>
      </c>
      <c r="H10" s="11">
        <v>9093</v>
      </c>
      <c r="I10" s="30">
        <v>10581</v>
      </c>
      <c r="J10" s="26">
        <f t="shared" si="5"/>
        <v>2</v>
      </c>
      <c r="K10" s="13">
        <f t="shared" si="1"/>
        <v>-0.14062943011057555</v>
      </c>
    </row>
    <row r="11" spans="1:11" ht="15" customHeight="1" x14ac:dyDescent="0.25">
      <c r="A11" s="15">
        <f t="shared" si="2"/>
        <v>4</v>
      </c>
      <c r="B11" s="17" t="s">
        <v>5</v>
      </c>
      <c r="C11" s="25">
        <v>411</v>
      </c>
      <c r="D11" s="26">
        <f t="shared" si="3"/>
        <v>6</v>
      </c>
      <c r="E11" s="28">
        <v>421</v>
      </c>
      <c r="F11" s="26">
        <f t="shared" si="4"/>
        <v>2</v>
      </c>
      <c r="G11" s="13">
        <f t="shared" si="0"/>
        <v>-2.3752969121140142E-2</v>
      </c>
      <c r="H11" s="11">
        <v>7664</v>
      </c>
      <c r="I11" s="30">
        <v>7464</v>
      </c>
      <c r="J11" s="26">
        <f t="shared" si="5"/>
        <v>4</v>
      </c>
      <c r="K11" s="13">
        <f t="shared" si="1"/>
        <v>2.6795284030010719E-2</v>
      </c>
    </row>
    <row r="12" spans="1:11" ht="15" customHeight="1" x14ac:dyDescent="0.25">
      <c r="A12" s="15">
        <f t="shared" si="2"/>
        <v>5</v>
      </c>
      <c r="B12" s="17" t="s">
        <v>7</v>
      </c>
      <c r="C12" s="25">
        <v>523</v>
      </c>
      <c r="D12" s="26">
        <f t="shared" si="3"/>
        <v>2</v>
      </c>
      <c r="E12" s="28">
        <v>167</v>
      </c>
      <c r="F12" s="26">
        <f t="shared" si="4"/>
        <v>15</v>
      </c>
      <c r="G12" s="13">
        <f t="shared" si="0"/>
        <v>2.1317365269461077</v>
      </c>
      <c r="H12" s="11">
        <v>5808</v>
      </c>
      <c r="I12" s="30">
        <v>5812</v>
      </c>
      <c r="J12" s="26">
        <f t="shared" si="5"/>
        <v>5</v>
      </c>
      <c r="K12" s="13">
        <f t="shared" si="1"/>
        <v>-6.8823124569855469E-4</v>
      </c>
    </row>
    <row r="13" spans="1:11" ht="15" customHeight="1" x14ac:dyDescent="0.25">
      <c r="A13" s="15">
        <f t="shared" si="2"/>
        <v>6</v>
      </c>
      <c r="B13" s="17" t="s">
        <v>57</v>
      </c>
      <c r="C13" s="25">
        <v>362</v>
      </c>
      <c r="D13" s="26">
        <f t="shared" si="3"/>
        <v>7</v>
      </c>
      <c r="E13" s="28">
        <v>263</v>
      </c>
      <c r="F13" s="26">
        <f t="shared" si="4"/>
        <v>8</v>
      </c>
      <c r="G13" s="13">
        <f t="shared" si="0"/>
        <v>0.37642585551330798</v>
      </c>
      <c r="H13" s="11">
        <v>5349</v>
      </c>
      <c r="I13" s="30">
        <v>5253</v>
      </c>
      <c r="J13" s="26">
        <f t="shared" si="5"/>
        <v>6</v>
      </c>
      <c r="K13" s="13">
        <f t="shared" si="1"/>
        <v>1.8275271273557967E-2</v>
      </c>
    </row>
    <row r="14" spans="1:11" ht="15" customHeight="1" x14ac:dyDescent="0.25">
      <c r="A14" s="15">
        <f t="shared" si="2"/>
        <v>7</v>
      </c>
      <c r="B14" s="17" t="s">
        <v>10</v>
      </c>
      <c r="C14" s="25">
        <v>209</v>
      </c>
      <c r="D14" s="26">
        <f t="shared" si="3"/>
        <v>13</v>
      </c>
      <c r="E14" s="28">
        <v>327</v>
      </c>
      <c r="F14" s="26">
        <f t="shared" si="4"/>
        <v>6</v>
      </c>
      <c r="G14" s="13">
        <f t="shared" si="0"/>
        <v>-0.36085626911314983</v>
      </c>
      <c r="H14" s="11">
        <v>4791</v>
      </c>
      <c r="I14" s="30">
        <v>4295</v>
      </c>
      <c r="J14" s="26">
        <f t="shared" si="5"/>
        <v>9</v>
      </c>
      <c r="K14" s="13">
        <f t="shared" si="1"/>
        <v>0.11548311990686845</v>
      </c>
    </row>
    <row r="15" spans="1:11" ht="15" customHeight="1" x14ac:dyDescent="0.25">
      <c r="A15" s="15">
        <f t="shared" si="2"/>
        <v>8</v>
      </c>
      <c r="B15" s="17" t="s">
        <v>11</v>
      </c>
      <c r="C15" s="25">
        <v>144</v>
      </c>
      <c r="D15" s="26">
        <f t="shared" si="3"/>
        <v>19</v>
      </c>
      <c r="E15" s="28">
        <v>132</v>
      </c>
      <c r="F15" s="26">
        <f t="shared" si="4"/>
        <v>17</v>
      </c>
      <c r="G15" s="13">
        <f t="shared" si="0"/>
        <v>9.0909090909090912E-2</v>
      </c>
      <c r="H15" s="11">
        <v>4738</v>
      </c>
      <c r="I15" s="30">
        <v>3453</v>
      </c>
      <c r="J15" s="26">
        <f t="shared" si="5"/>
        <v>13</v>
      </c>
      <c r="K15" s="13">
        <f t="shared" si="1"/>
        <v>0.37214016796988125</v>
      </c>
    </row>
    <row r="16" spans="1:11" ht="15" customHeight="1" x14ac:dyDescent="0.25">
      <c r="A16" s="15">
        <f t="shared" si="2"/>
        <v>9</v>
      </c>
      <c r="B16" s="17" t="s">
        <v>40</v>
      </c>
      <c r="C16" s="25">
        <v>188</v>
      </c>
      <c r="D16" s="26">
        <f t="shared" si="3"/>
        <v>15</v>
      </c>
      <c r="E16" s="28">
        <v>71</v>
      </c>
      <c r="F16" s="26">
        <f t="shared" si="4"/>
        <v>22</v>
      </c>
      <c r="G16" s="13">
        <f t="shared" si="0"/>
        <v>1.647887323943662</v>
      </c>
      <c r="H16" s="11">
        <v>4551</v>
      </c>
      <c r="I16" s="30">
        <v>4600</v>
      </c>
      <c r="J16" s="26">
        <f t="shared" si="5"/>
        <v>8</v>
      </c>
      <c r="K16" s="13">
        <f t="shared" si="1"/>
        <v>-1.0652173913043479E-2</v>
      </c>
    </row>
    <row r="17" spans="1:11" ht="15" customHeight="1" x14ac:dyDescent="0.25">
      <c r="A17" s="15">
        <f t="shared" si="2"/>
        <v>10</v>
      </c>
      <c r="B17" s="17" t="s">
        <v>16</v>
      </c>
      <c r="C17" s="25">
        <v>567</v>
      </c>
      <c r="D17" s="26">
        <f t="shared" si="3"/>
        <v>1</v>
      </c>
      <c r="E17" s="28">
        <v>182</v>
      </c>
      <c r="F17" s="26">
        <f t="shared" si="4"/>
        <v>13</v>
      </c>
      <c r="G17" s="13">
        <f t="shared" si="0"/>
        <v>2.1153846153846154</v>
      </c>
      <c r="H17" s="11">
        <v>4447</v>
      </c>
      <c r="I17" s="30">
        <v>4187</v>
      </c>
      <c r="J17" s="26">
        <f t="shared" si="5"/>
        <v>10</v>
      </c>
      <c r="K17" s="13">
        <f t="shared" si="1"/>
        <v>6.2096966802006208E-2</v>
      </c>
    </row>
    <row r="18" spans="1:11" ht="15" customHeight="1" x14ac:dyDescent="0.25">
      <c r="A18" s="15">
        <f t="shared" si="2"/>
        <v>11</v>
      </c>
      <c r="B18" s="17" t="s">
        <v>9</v>
      </c>
      <c r="C18" s="25">
        <v>519</v>
      </c>
      <c r="D18" s="26">
        <f t="shared" si="3"/>
        <v>3</v>
      </c>
      <c r="E18" s="28">
        <v>204</v>
      </c>
      <c r="F18" s="26">
        <f t="shared" si="4"/>
        <v>11</v>
      </c>
      <c r="G18" s="13">
        <f t="shared" si="0"/>
        <v>1.5441176470588236</v>
      </c>
      <c r="H18" s="11">
        <v>4415</v>
      </c>
      <c r="I18" s="30">
        <v>4850</v>
      </c>
      <c r="J18" s="26">
        <f t="shared" si="5"/>
        <v>7</v>
      </c>
      <c r="K18" s="13">
        <f t="shared" si="1"/>
        <v>-8.9690721649484537E-2</v>
      </c>
    </row>
    <row r="19" spans="1:11" ht="15" customHeight="1" x14ac:dyDescent="0.25">
      <c r="A19" s="15">
        <f t="shared" si="2"/>
        <v>12</v>
      </c>
      <c r="B19" s="17" t="s">
        <v>14</v>
      </c>
      <c r="C19" s="25">
        <v>217</v>
      </c>
      <c r="D19" s="26">
        <f t="shared" si="3"/>
        <v>12</v>
      </c>
      <c r="E19" s="28">
        <v>120</v>
      </c>
      <c r="F19" s="26">
        <f t="shared" si="4"/>
        <v>18</v>
      </c>
      <c r="G19" s="13">
        <f t="shared" si="0"/>
        <v>0.80833333333333335</v>
      </c>
      <c r="H19" s="11">
        <v>3637</v>
      </c>
      <c r="I19" s="30">
        <v>2784</v>
      </c>
      <c r="J19" s="26">
        <f t="shared" si="5"/>
        <v>16</v>
      </c>
      <c r="K19" s="13">
        <f t="shared" si="1"/>
        <v>0.30639367816091956</v>
      </c>
    </row>
    <row r="20" spans="1:11" ht="15" customHeight="1" x14ac:dyDescent="0.25">
      <c r="A20" s="15">
        <f t="shared" si="2"/>
        <v>13</v>
      </c>
      <c r="B20" s="17" t="s">
        <v>12</v>
      </c>
      <c r="C20" s="25">
        <v>145</v>
      </c>
      <c r="D20" s="26">
        <f t="shared" si="3"/>
        <v>18</v>
      </c>
      <c r="E20" s="28">
        <v>191</v>
      </c>
      <c r="F20" s="26">
        <f t="shared" si="4"/>
        <v>12</v>
      </c>
      <c r="G20" s="13">
        <f t="shared" si="0"/>
        <v>-0.24083769633507854</v>
      </c>
      <c r="H20" s="11">
        <v>3578</v>
      </c>
      <c r="I20" s="30">
        <v>3060</v>
      </c>
      <c r="J20" s="26">
        <f t="shared" si="5"/>
        <v>14</v>
      </c>
      <c r="K20" s="13">
        <f t="shared" si="1"/>
        <v>0.169281045751634</v>
      </c>
    </row>
    <row r="21" spans="1:11" ht="15" customHeight="1" x14ac:dyDescent="0.25">
      <c r="A21" s="15">
        <f t="shared" si="2"/>
        <v>14</v>
      </c>
      <c r="B21" s="17" t="s">
        <v>25</v>
      </c>
      <c r="C21" s="25">
        <v>303</v>
      </c>
      <c r="D21" s="26">
        <f t="shared" si="3"/>
        <v>9</v>
      </c>
      <c r="E21" s="28">
        <v>310</v>
      </c>
      <c r="F21" s="26">
        <f t="shared" si="4"/>
        <v>7</v>
      </c>
      <c r="G21" s="13">
        <f t="shared" si="0"/>
        <v>-2.2580645161290321E-2</v>
      </c>
      <c r="H21" s="11">
        <v>3161</v>
      </c>
      <c r="I21" s="30">
        <v>2262</v>
      </c>
      <c r="J21" s="26">
        <f t="shared" si="5"/>
        <v>17</v>
      </c>
      <c r="K21" s="13">
        <f t="shared" si="1"/>
        <v>0.39743589743589741</v>
      </c>
    </row>
    <row r="22" spans="1:11" ht="15" customHeight="1" x14ac:dyDescent="0.25">
      <c r="A22" s="15">
        <f t="shared" si="2"/>
        <v>15</v>
      </c>
      <c r="B22" s="17" t="s">
        <v>15</v>
      </c>
      <c r="C22" s="25">
        <v>249</v>
      </c>
      <c r="D22" s="26">
        <f t="shared" si="3"/>
        <v>11</v>
      </c>
      <c r="E22" s="28">
        <v>243</v>
      </c>
      <c r="F22" s="26">
        <f t="shared" si="4"/>
        <v>10</v>
      </c>
      <c r="G22" s="13">
        <f t="shared" si="0"/>
        <v>2.4691358024691357E-2</v>
      </c>
      <c r="H22" s="11">
        <v>3150</v>
      </c>
      <c r="I22" s="30">
        <v>3545</v>
      </c>
      <c r="J22" s="26">
        <f t="shared" si="5"/>
        <v>12</v>
      </c>
      <c r="K22" s="13">
        <f t="shared" si="1"/>
        <v>-0.11142454160789844</v>
      </c>
    </row>
    <row r="23" spans="1:11" ht="15" customHeight="1" x14ac:dyDescent="0.25">
      <c r="A23" s="15">
        <f t="shared" si="2"/>
        <v>16</v>
      </c>
      <c r="B23" s="17" t="s">
        <v>6</v>
      </c>
      <c r="C23" s="25">
        <v>156</v>
      </c>
      <c r="D23" s="26">
        <f t="shared" si="3"/>
        <v>17</v>
      </c>
      <c r="E23" s="28">
        <v>358</v>
      </c>
      <c r="F23" s="26">
        <f t="shared" si="4"/>
        <v>5</v>
      </c>
      <c r="G23" s="13">
        <f t="shared" si="0"/>
        <v>-0.56424581005586594</v>
      </c>
      <c r="H23" s="11">
        <v>3044</v>
      </c>
      <c r="I23" s="30">
        <v>3953</v>
      </c>
      <c r="J23" s="26">
        <f t="shared" si="5"/>
        <v>11</v>
      </c>
      <c r="K23" s="13">
        <f t="shared" si="1"/>
        <v>-0.22995193523905894</v>
      </c>
    </row>
    <row r="24" spans="1:11" ht="15" customHeight="1" x14ac:dyDescent="0.25">
      <c r="A24" s="15">
        <f t="shared" si="2"/>
        <v>17</v>
      </c>
      <c r="B24" s="17" t="s">
        <v>17</v>
      </c>
      <c r="C24" s="25">
        <v>182</v>
      </c>
      <c r="D24" s="26">
        <f t="shared" si="3"/>
        <v>16</v>
      </c>
      <c r="E24" s="28">
        <v>175</v>
      </c>
      <c r="F24" s="26">
        <f t="shared" si="4"/>
        <v>14</v>
      </c>
      <c r="G24" s="13">
        <f t="shared" si="0"/>
        <v>0.04</v>
      </c>
      <c r="H24" s="11">
        <v>2870</v>
      </c>
      <c r="I24" s="30">
        <v>2996</v>
      </c>
      <c r="J24" s="26">
        <f t="shared" si="5"/>
        <v>15</v>
      </c>
      <c r="K24" s="13">
        <f t="shared" si="1"/>
        <v>-4.2056074766355138E-2</v>
      </c>
    </row>
    <row r="25" spans="1:11" ht="15" customHeight="1" x14ac:dyDescent="0.25">
      <c r="A25" s="15">
        <f t="shared" si="2"/>
        <v>18</v>
      </c>
      <c r="B25" s="17" t="s">
        <v>20</v>
      </c>
      <c r="C25" s="25">
        <v>455</v>
      </c>
      <c r="D25" s="26">
        <f t="shared" si="3"/>
        <v>5</v>
      </c>
      <c r="E25" s="28">
        <v>247</v>
      </c>
      <c r="F25" s="26">
        <f t="shared" si="4"/>
        <v>9</v>
      </c>
      <c r="G25" s="13">
        <f t="shared" si="0"/>
        <v>0.84210526315789469</v>
      </c>
      <c r="H25" s="11">
        <v>2113</v>
      </c>
      <c r="I25" s="30">
        <v>1914</v>
      </c>
      <c r="J25" s="26">
        <f t="shared" si="5"/>
        <v>18</v>
      </c>
      <c r="K25" s="13">
        <f t="shared" si="1"/>
        <v>0.10397074190177638</v>
      </c>
    </row>
    <row r="26" spans="1:11" ht="15" customHeight="1" x14ac:dyDescent="0.25">
      <c r="A26" s="15">
        <f t="shared" si="2"/>
        <v>19</v>
      </c>
      <c r="B26" s="17" t="s">
        <v>18</v>
      </c>
      <c r="C26" s="25">
        <v>198</v>
      </c>
      <c r="D26" s="26">
        <f t="shared" si="3"/>
        <v>14</v>
      </c>
      <c r="E26" s="28">
        <v>152</v>
      </c>
      <c r="F26" s="26">
        <f t="shared" si="4"/>
        <v>16</v>
      </c>
      <c r="G26" s="13">
        <f t="shared" si="0"/>
        <v>0.30263157894736842</v>
      </c>
      <c r="H26" s="11">
        <v>1931</v>
      </c>
      <c r="I26" s="30">
        <v>1715</v>
      </c>
      <c r="J26" s="26">
        <f t="shared" si="5"/>
        <v>20</v>
      </c>
      <c r="K26" s="13">
        <f t="shared" si="1"/>
        <v>0.1259475218658892</v>
      </c>
    </row>
    <row r="27" spans="1:11" ht="15" customHeight="1" x14ac:dyDescent="0.25">
      <c r="A27" s="15">
        <f t="shared" si="2"/>
        <v>20</v>
      </c>
      <c r="B27" s="17" t="s">
        <v>22</v>
      </c>
      <c r="C27" s="25">
        <v>75</v>
      </c>
      <c r="D27" s="26">
        <f t="shared" si="3"/>
        <v>21</v>
      </c>
      <c r="E27" s="28">
        <v>113</v>
      </c>
      <c r="F27" s="26">
        <f t="shared" si="4"/>
        <v>19</v>
      </c>
      <c r="G27" s="13">
        <f t="shared" si="0"/>
        <v>-0.33628318584070799</v>
      </c>
      <c r="H27" s="11">
        <v>1854</v>
      </c>
      <c r="I27" s="30">
        <v>1447</v>
      </c>
      <c r="J27" s="26">
        <f t="shared" si="5"/>
        <v>21</v>
      </c>
      <c r="K27" s="13">
        <f t="shared" si="1"/>
        <v>0.28127159640635796</v>
      </c>
    </row>
    <row r="28" spans="1:11" ht="15" customHeight="1" x14ac:dyDescent="0.25">
      <c r="A28" s="15">
        <f t="shared" si="2"/>
        <v>21</v>
      </c>
      <c r="B28" s="17" t="s">
        <v>19</v>
      </c>
      <c r="C28" s="25">
        <v>114</v>
      </c>
      <c r="D28" s="26">
        <f t="shared" si="3"/>
        <v>20</v>
      </c>
      <c r="E28" s="28">
        <v>78</v>
      </c>
      <c r="F28" s="26">
        <f t="shared" si="4"/>
        <v>21</v>
      </c>
      <c r="G28" s="13">
        <f t="shared" si="0"/>
        <v>0.46153846153846156</v>
      </c>
      <c r="H28" s="11">
        <v>1103</v>
      </c>
      <c r="I28" s="30">
        <v>1858</v>
      </c>
      <c r="J28" s="26">
        <f t="shared" si="5"/>
        <v>19</v>
      </c>
      <c r="K28" s="13">
        <f t="shared" si="1"/>
        <v>-0.40635091496232506</v>
      </c>
    </row>
    <row r="29" spans="1:11" ht="15" customHeight="1" x14ac:dyDescent="0.25">
      <c r="A29" s="15">
        <f t="shared" si="2"/>
        <v>22</v>
      </c>
      <c r="B29" s="17" t="s">
        <v>33</v>
      </c>
      <c r="C29" s="25">
        <v>26</v>
      </c>
      <c r="D29" s="26">
        <f t="shared" si="3"/>
        <v>26</v>
      </c>
      <c r="E29" s="28">
        <v>50</v>
      </c>
      <c r="F29" s="26">
        <f t="shared" si="4"/>
        <v>24</v>
      </c>
      <c r="G29" s="13">
        <f t="shared" si="0"/>
        <v>-0.48</v>
      </c>
      <c r="H29" s="11">
        <v>657</v>
      </c>
      <c r="I29" s="30">
        <v>453</v>
      </c>
      <c r="J29" s="26">
        <f t="shared" si="5"/>
        <v>24</v>
      </c>
      <c r="K29" s="13">
        <f t="shared" si="1"/>
        <v>0.45033112582781459</v>
      </c>
    </row>
    <row r="30" spans="1:11" ht="15" customHeight="1" x14ac:dyDescent="0.25">
      <c r="A30" s="15">
        <f t="shared" si="2"/>
        <v>23</v>
      </c>
      <c r="B30" s="17" t="s">
        <v>26</v>
      </c>
      <c r="C30" s="25">
        <v>36</v>
      </c>
      <c r="D30" s="26">
        <f t="shared" si="3"/>
        <v>25</v>
      </c>
      <c r="E30" s="28">
        <v>46</v>
      </c>
      <c r="F30" s="26">
        <f t="shared" si="4"/>
        <v>25</v>
      </c>
      <c r="G30" s="13">
        <f t="shared" si="0"/>
        <v>-0.21739130434782608</v>
      </c>
      <c r="H30" s="11">
        <v>598</v>
      </c>
      <c r="I30" s="30">
        <v>227</v>
      </c>
      <c r="J30" s="26">
        <f t="shared" si="5"/>
        <v>26</v>
      </c>
      <c r="K30" s="13">
        <f t="shared" si="1"/>
        <v>1.6343612334801763</v>
      </c>
    </row>
    <row r="31" spans="1:11" ht="15" customHeight="1" x14ac:dyDescent="0.25">
      <c r="A31" s="15">
        <f t="shared" si="2"/>
        <v>24</v>
      </c>
      <c r="B31" s="17" t="s">
        <v>34</v>
      </c>
      <c r="C31" s="25">
        <v>64</v>
      </c>
      <c r="D31" s="26">
        <f t="shared" si="3"/>
        <v>22</v>
      </c>
      <c r="E31" s="28">
        <v>85</v>
      </c>
      <c r="F31" s="26">
        <f t="shared" si="4"/>
        <v>20</v>
      </c>
      <c r="G31" s="13">
        <f t="shared" si="0"/>
        <v>-0.24705882352941178</v>
      </c>
      <c r="H31" s="11">
        <v>589</v>
      </c>
      <c r="I31" s="30">
        <v>598</v>
      </c>
      <c r="J31" s="26">
        <f t="shared" si="5"/>
        <v>22</v>
      </c>
      <c r="K31" s="13">
        <f t="shared" ref="K31:K32" si="6">IF(ISERROR((H31-I31)/I31), IF(I31=0,IF(H31&gt;0,1,IF(H31=0,0,((H31-I31)/I31)))),(H31-I31)/I31)</f>
        <v>-1.5050167224080268E-2</v>
      </c>
    </row>
    <row r="32" spans="1:11" ht="15" customHeight="1" x14ac:dyDescent="0.25">
      <c r="A32" s="15">
        <f t="shared" si="2"/>
        <v>25</v>
      </c>
      <c r="B32" s="17" t="s">
        <v>28</v>
      </c>
      <c r="C32" s="25">
        <v>45</v>
      </c>
      <c r="D32" s="26">
        <f t="shared" si="3"/>
        <v>24</v>
      </c>
      <c r="E32" s="28">
        <v>60</v>
      </c>
      <c r="F32" s="26">
        <f t="shared" si="4"/>
        <v>23</v>
      </c>
      <c r="G32" s="13">
        <f t="shared" si="0"/>
        <v>-0.25</v>
      </c>
      <c r="H32" s="11">
        <v>515</v>
      </c>
      <c r="I32" s="30">
        <v>566</v>
      </c>
      <c r="J32" s="26">
        <f t="shared" si="5"/>
        <v>23</v>
      </c>
      <c r="K32" s="13">
        <f t="shared" si="6"/>
        <v>-9.0106007067137811E-2</v>
      </c>
    </row>
    <row r="33" spans="1:11" ht="15" customHeight="1" x14ac:dyDescent="0.25">
      <c r="A33" s="15">
        <f t="shared" si="2"/>
        <v>26</v>
      </c>
      <c r="B33" s="17" t="s">
        <v>35</v>
      </c>
      <c r="C33" s="25">
        <v>13</v>
      </c>
      <c r="D33" s="26">
        <f t="shared" si="3"/>
        <v>30</v>
      </c>
      <c r="E33" s="28">
        <v>20</v>
      </c>
      <c r="F33" s="26">
        <f t="shared" si="4"/>
        <v>26</v>
      </c>
      <c r="G33" s="13">
        <f t="shared" si="0"/>
        <v>-0.35</v>
      </c>
      <c r="H33" s="11">
        <v>384</v>
      </c>
      <c r="I33" s="30">
        <v>118</v>
      </c>
      <c r="J33" s="26">
        <f t="shared" si="5"/>
        <v>28</v>
      </c>
      <c r="K33" s="13">
        <f t="shared" si="1"/>
        <v>2.2542372881355934</v>
      </c>
    </row>
    <row r="34" spans="1:11" ht="15" customHeight="1" x14ac:dyDescent="0.25">
      <c r="A34" s="15">
        <f t="shared" si="2"/>
        <v>27</v>
      </c>
      <c r="B34" s="17" t="s">
        <v>23</v>
      </c>
      <c r="C34" s="25">
        <v>10</v>
      </c>
      <c r="D34" s="26">
        <f t="shared" si="3"/>
        <v>31</v>
      </c>
      <c r="E34" s="28">
        <v>13</v>
      </c>
      <c r="F34" s="26">
        <f t="shared" si="4"/>
        <v>27</v>
      </c>
      <c r="G34" s="13">
        <f t="shared" si="0"/>
        <v>-0.23076923076923078</v>
      </c>
      <c r="H34" s="11">
        <v>311</v>
      </c>
      <c r="I34" s="30">
        <v>332</v>
      </c>
      <c r="J34" s="26">
        <f t="shared" si="5"/>
        <v>25</v>
      </c>
      <c r="K34" s="13">
        <f t="shared" si="1"/>
        <v>-6.3253012048192767E-2</v>
      </c>
    </row>
    <row r="35" spans="1:11" ht="15" customHeight="1" x14ac:dyDescent="0.25">
      <c r="A35" s="15">
        <f t="shared" si="2"/>
        <v>28</v>
      </c>
      <c r="B35" s="17" t="s">
        <v>24</v>
      </c>
      <c r="C35" s="25">
        <v>52</v>
      </c>
      <c r="D35" s="26">
        <f t="shared" si="3"/>
        <v>23</v>
      </c>
      <c r="E35" s="28">
        <v>12</v>
      </c>
      <c r="F35" s="26">
        <f t="shared" si="4"/>
        <v>30</v>
      </c>
      <c r="G35" s="13">
        <f t="shared" si="0"/>
        <v>3.3333333333333335</v>
      </c>
      <c r="H35" s="11">
        <v>298</v>
      </c>
      <c r="I35" s="30">
        <v>113</v>
      </c>
      <c r="J35" s="26">
        <f t="shared" si="5"/>
        <v>29</v>
      </c>
      <c r="K35" s="13">
        <f t="shared" si="1"/>
        <v>1.6371681415929205</v>
      </c>
    </row>
    <row r="36" spans="1:11" ht="15" customHeight="1" x14ac:dyDescent="0.25">
      <c r="A36" s="15">
        <f t="shared" si="2"/>
        <v>29</v>
      </c>
      <c r="B36" s="17" t="s">
        <v>27</v>
      </c>
      <c r="C36" s="25">
        <v>19</v>
      </c>
      <c r="D36" s="26">
        <f t="shared" si="3"/>
        <v>28</v>
      </c>
      <c r="E36" s="28">
        <v>12</v>
      </c>
      <c r="F36" s="26">
        <f t="shared" si="4"/>
        <v>30</v>
      </c>
      <c r="G36" s="13">
        <f t="shared" si="0"/>
        <v>0.58333333333333337</v>
      </c>
      <c r="H36" s="11">
        <v>186</v>
      </c>
      <c r="I36" s="30">
        <v>138</v>
      </c>
      <c r="J36" s="26">
        <f t="shared" si="5"/>
        <v>27</v>
      </c>
      <c r="K36" s="13">
        <f t="shared" si="1"/>
        <v>0.34782608695652173</v>
      </c>
    </row>
    <row r="37" spans="1:11" ht="15" customHeight="1" x14ac:dyDescent="0.25">
      <c r="A37" s="15">
        <f t="shared" si="2"/>
        <v>30</v>
      </c>
      <c r="B37" s="17" t="s">
        <v>30</v>
      </c>
      <c r="C37" s="25">
        <v>19</v>
      </c>
      <c r="D37" s="26">
        <f t="shared" si="3"/>
        <v>28</v>
      </c>
      <c r="E37" s="28">
        <v>13</v>
      </c>
      <c r="F37" s="26">
        <f t="shared" si="4"/>
        <v>27</v>
      </c>
      <c r="G37" s="13">
        <f t="shared" si="0"/>
        <v>0.46153846153846156</v>
      </c>
      <c r="H37" s="11">
        <v>168</v>
      </c>
      <c r="I37" s="30">
        <v>107</v>
      </c>
      <c r="J37" s="26">
        <f t="shared" si="5"/>
        <v>30</v>
      </c>
      <c r="K37" s="13">
        <f t="shared" si="1"/>
        <v>0.57009345794392519</v>
      </c>
    </row>
    <row r="38" spans="1:11" ht="15" customHeight="1" x14ac:dyDescent="0.25">
      <c r="A38" s="15">
        <f t="shared" si="2"/>
        <v>31</v>
      </c>
      <c r="B38" s="17" t="s">
        <v>32</v>
      </c>
      <c r="C38" s="25">
        <v>2</v>
      </c>
      <c r="D38" s="26">
        <f t="shared" si="3"/>
        <v>33</v>
      </c>
      <c r="E38" s="28">
        <v>8</v>
      </c>
      <c r="F38" s="26">
        <f t="shared" si="4"/>
        <v>32</v>
      </c>
      <c r="G38" s="13">
        <f t="shared" si="0"/>
        <v>-0.75</v>
      </c>
      <c r="H38" s="11">
        <v>116</v>
      </c>
      <c r="I38" s="30">
        <v>94</v>
      </c>
      <c r="J38" s="26">
        <f t="shared" si="5"/>
        <v>31</v>
      </c>
      <c r="K38" s="13">
        <f t="shared" si="1"/>
        <v>0.23404255319148937</v>
      </c>
    </row>
    <row r="39" spans="1:11" ht="15" customHeight="1" x14ac:dyDescent="0.25">
      <c r="A39" s="15">
        <f t="shared" si="2"/>
        <v>32</v>
      </c>
      <c r="B39" s="17" t="s">
        <v>29</v>
      </c>
      <c r="C39" s="25">
        <v>4</v>
      </c>
      <c r="D39" s="26">
        <f t="shared" si="3"/>
        <v>32</v>
      </c>
      <c r="E39" s="28">
        <v>4</v>
      </c>
      <c r="F39" s="26">
        <f t="shared" si="4"/>
        <v>33</v>
      </c>
      <c r="G39" s="13">
        <f t="shared" si="0"/>
        <v>0</v>
      </c>
      <c r="H39" s="11">
        <v>81</v>
      </c>
      <c r="I39" s="30">
        <v>35</v>
      </c>
      <c r="J39" s="26">
        <f t="shared" si="5"/>
        <v>33</v>
      </c>
      <c r="K39" s="13">
        <f t="shared" si="1"/>
        <v>1.3142857142857143</v>
      </c>
    </row>
    <row r="40" spans="1:11" ht="15" customHeight="1" x14ac:dyDescent="0.25">
      <c r="A40" s="15">
        <f t="shared" si="2"/>
        <v>33</v>
      </c>
      <c r="B40" s="17" t="s">
        <v>21</v>
      </c>
      <c r="C40" s="25">
        <v>20</v>
      </c>
      <c r="D40" s="26">
        <f t="shared" si="3"/>
        <v>27</v>
      </c>
      <c r="E40" s="28">
        <v>13</v>
      </c>
      <c r="F40" s="26">
        <f t="shared" si="4"/>
        <v>27</v>
      </c>
      <c r="G40" s="13">
        <f t="shared" si="0"/>
        <v>0.53846153846153844</v>
      </c>
      <c r="H40" s="11">
        <v>71</v>
      </c>
      <c r="I40" s="30">
        <v>80</v>
      </c>
      <c r="J40" s="26">
        <f t="shared" si="5"/>
        <v>32</v>
      </c>
      <c r="K40" s="13">
        <f t="shared" si="1"/>
        <v>-0.1125</v>
      </c>
    </row>
    <row r="41" spans="1:11" ht="15" customHeight="1" x14ac:dyDescent="0.25">
      <c r="A41" s="15">
        <f t="shared" si="2"/>
        <v>34</v>
      </c>
      <c r="B41" s="17" t="s">
        <v>31</v>
      </c>
      <c r="C41" s="25">
        <v>1</v>
      </c>
      <c r="D41" s="26">
        <f t="shared" si="3"/>
        <v>35</v>
      </c>
      <c r="E41" s="28">
        <v>1</v>
      </c>
      <c r="F41" s="26">
        <f t="shared" si="4"/>
        <v>34</v>
      </c>
      <c r="G41" s="13">
        <f t="shared" si="0"/>
        <v>0</v>
      </c>
      <c r="H41" s="11">
        <v>22</v>
      </c>
      <c r="I41" s="30">
        <v>31</v>
      </c>
      <c r="J41" s="26">
        <f t="shared" si="5"/>
        <v>34</v>
      </c>
      <c r="K41" s="13">
        <f t="shared" si="1"/>
        <v>-0.29032258064516131</v>
      </c>
    </row>
    <row r="42" spans="1:11" ht="15" customHeight="1" x14ac:dyDescent="0.25">
      <c r="A42" s="15">
        <f t="shared" si="2"/>
        <v>35</v>
      </c>
      <c r="B42" s="17" t="s">
        <v>38</v>
      </c>
      <c r="C42" s="25">
        <v>2</v>
      </c>
      <c r="D42" s="26">
        <f t="shared" si="3"/>
        <v>33</v>
      </c>
      <c r="E42" s="28">
        <v>0</v>
      </c>
      <c r="F42" s="26">
        <f t="shared" si="4"/>
        <v>36</v>
      </c>
      <c r="G42" s="13">
        <f t="shared" si="0"/>
        <v>1</v>
      </c>
      <c r="H42" s="11">
        <v>22</v>
      </c>
      <c r="I42" s="30">
        <v>6</v>
      </c>
      <c r="J42" s="26">
        <f t="shared" si="5"/>
        <v>35</v>
      </c>
      <c r="K42" s="13">
        <f t="shared" si="1"/>
        <v>2.6666666666666665</v>
      </c>
    </row>
    <row r="43" spans="1:11" ht="15" customHeight="1" x14ac:dyDescent="0.25">
      <c r="A43" s="15">
        <f t="shared" si="2"/>
        <v>36</v>
      </c>
      <c r="B43" s="17" t="s">
        <v>42</v>
      </c>
      <c r="C43" s="25">
        <v>1</v>
      </c>
      <c r="D43" s="26">
        <f t="shared" si="3"/>
        <v>35</v>
      </c>
      <c r="E43" s="28">
        <v>0</v>
      </c>
      <c r="F43" s="26">
        <f t="shared" si="4"/>
        <v>36</v>
      </c>
      <c r="G43" s="13">
        <f t="shared" si="0"/>
        <v>1</v>
      </c>
      <c r="H43" s="11">
        <v>5</v>
      </c>
      <c r="I43" s="30">
        <v>1</v>
      </c>
      <c r="J43" s="26">
        <f t="shared" si="5"/>
        <v>38</v>
      </c>
      <c r="K43" s="13">
        <f t="shared" si="1"/>
        <v>4</v>
      </c>
    </row>
    <row r="44" spans="1:11" ht="15" customHeight="1" x14ac:dyDescent="0.25">
      <c r="A44" s="15">
        <f t="shared" si="2"/>
        <v>37</v>
      </c>
      <c r="B44" s="17" t="s">
        <v>41</v>
      </c>
      <c r="C44" s="25">
        <v>0</v>
      </c>
      <c r="D44" s="26">
        <f t="shared" si="3"/>
        <v>37</v>
      </c>
      <c r="E44" s="28">
        <v>0</v>
      </c>
      <c r="F44" s="26">
        <f t="shared" si="4"/>
        <v>36</v>
      </c>
      <c r="G44" s="13">
        <f t="shared" si="0"/>
        <v>0</v>
      </c>
      <c r="H44" s="11">
        <v>4</v>
      </c>
      <c r="I44" s="30">
        <v>5</v>
      </c>
      <c r="J44" s="26">
        <f t="shared" si="5"/>
        <v>36</v>
      </c>
      <c r="K44" s="13">
        <f t="shared" ref="K44:K53" si="7">IF(ISERROR((H44-I44)/I44), IF(I44=0,IF(H44&gt;0,1,IF(H44=0,0,((H44-I44)/I44)))),(H44-I44)/I44)</f>
        <v>-0.2</v>
      </c>
    </row>
    <row r="45" spans="1:11" ht="15" customHeight="1" x14ac:dyDescent="0.25">
      <c r="A45" s="15">
        <f t="shared" si="2"/>
        <v>38</v>
      </c>
      <c r="B45" s="17" t="s">
        <v>47</v>
      </c>
      <c r="C45" s="25">
        <v>0</v>
      </c>
      <c r="D45" s="26">
        <f t="shared" si="3"/>
        <v>37</v>
      </c>
      <c r="E45" s="28">
        <v>0</v>
      </c>
      <c r="F45" s="26">
        <f t="shared" si="4"/>
        <v>36</v>
      </c>
      <c r="G45" s="13">
        <f t="shared" si="0"/>
        <v>0</v>
      </c>
      <c r="H45" s="11">
        <v>4</v>
      </c>
      <c r="I45" s="30">
        <v>1</v>
      </c>
      <c r="J45" s="26">
        <f t="shared" si="5"/>
        <v>38</v>
      </c>
      <c r="K45" s="13">
        <f t="shared" si="7"/>
        <v>3</v>
      </c>
    </row>
    <row r="46" spans="1:11" ht="15" customHeight="1" x14ac:dyDescent="0.25">
      <c r="A46" s="15">
        <f t="shared" si="2"/>
        <v>39</v>
      </c>
      <c r="B46" s="17" t="s">
        <v>43</v>
      </c>
      <c r="C46" s="25">
        <v>0</v>
      </c>
      <c r="D46" s="26">
        <f t="shared" si="3"/>
        <v>37</v>
      </c>
      <c r="E46" s="28">
        <v>0</v>
      </c>
      <c r="F46" s="26">
        <f t="shared" si="4"/>
        <v>36</v>
      </c>
      <c r="G46" s="13">
        <f t="shared" ref="G46:G54" si="8">IF(ISERROR((C46-E46)/E46), IF(E46=0,IF(C46&gt;0,1,IF(C46=0,0,((C46-E46)/E46)))),(C46-E46)/E46)</f>
        <v>0</v>
      </c>
      <c r="H46" s="11">
        <v>4</v>
      </c>
      <c r="I46" s="30">
        <v>0</v>
      </c>
      <c r="J46" s="26">
        <f t="shared" si="5"/>
        <v>42</v>
      </c>
      <c r="K46" s="13">
        <f t="shared" si="7"/>
        <v>1</v>
      </c>
    </row>
    <row r="47" spans="1:11" ht="15" customHeight="1" x14ac:dyDescent="0.25">
      <c r="A47" s="15">
        <f t="shared" si="2"/>
        <v>40</v>
      </c>
      <c r="B47" s="17" t="s">
        <v>44</v>
      </c>
      <c r="C47" s="25">
        <v>0</v>
      </c>
      <c r="D47" s="26">
        <f t="shared" si="3"/>
        <v>37</v>
      </c>
      <c r="E47" s="28">
        <v>0</v>
      </c>
      <c r="F47" s="26">
        <f t="shared" si="4"/>
        <v>36</v>
      </c>
      <c r="G47" s="13">
        <f t="shared" si="8"/>
        <v>0</v>
      </c>
      <c r="H47" s="11">
        <v>3</v>
      </c>
      <c r="I47" s="30">
        <v>0</v>
      </c>
      <c r="J47" s="26">
        <f t="shared" si="5"/>
        <v>42</v>
      </c>
      <c r="K47" s="13">
        <f t="shared" si="7"/>
        <v>1</v>
      </c>
    </row>
    <row r="48" spans="1:11" ht="15" customHeight="1" x14ac:dyDescent="0.25">
      <c r="A48" s="15">
        <f t="shared" si="2"/>
        <v>41</v>
      </c>
      <c r="B48" s="17" t="s">
        <v>46</v>
      </c>
      <c r="C48" s="25">
        <v>0</v>
      </c>
      <c r="D48" s="26">
        <f t="shared" si="3"/>
        <v>37</v>
      </c>
      <c r="E48" s="28">
        <v>0</v>
      </c>
      <c r="F48" s="26">
        <f t="shared" si="4"/>
        <v>36</v>
      </c>
      <c r="G48" s="13">
        <f t="shared" si="8"/>
        <v>0</v>
      </c>
      <c r="H48" s="11">
        <v>1</v>
      </c>
      <c r="I48" s="30">
        <v>0</v>
      </c>
      <c r="J48" s="26">
        <f t="shared" si="5"/>
        <v>42</v>
      </c>
      <c r="K48" s="13">
        <f t="shared" si="7"/>
        <v>1</v>
      </c>
    </row>
    <row r="49" spans="1:11" ht="15" customHeight="1" x14ac:dyDescent="0.25">
      <c r="A49" s="15">
        <f t="shared" si="2"/>
        <v>42</v>
      </c>
      <c r="B49" s="17" t="s">
        <v>50</v>
      </c>
      <c r="C49" s="25">
        <v>0</v>
      </c>
      <c r="D49" s="26">
        <f t="shared" si="3"/>
        <v>37</v>
      </c>
      <c r="E49" s="28">
        <v>0</v>
      </c>
      <c r="F49" s="26">
        <f t="shared" si="4"/>
        <v>36</v>
      </c>
      <c r="G49" s="13">
        <f t="shared" si="8"/>
        <v>0</v>
      </c>
      <c r="H49" s="11">
        <v>1</v>
      </c>
      <c r="I49" s="30">
        <v>0</v>
      </c>
      <c r="J49" s="26">
        <f t="shared" si="5"/>
        <v>42</v>
      </c>
      <c r="K49" s="13">
        <f t="shared" si="7"/>
        <v>1</v>
      </c>
    </row>
    <row r="50" spans="1:11" ht="15" customHeight="1" x14ac:dyDescent="0.25">
      <c r="A50" s="15">
        <f t="shared" si="2"/>
        <v>43</v>
      </c>
      <c r="B50" s="17" t="s">
        <v>51</v>
      </c>
      <c r="C50" s="25">
        <v>0</v>
      </c>
      <c r="D50" s="26">
        <f t="shared" si="3"/>
        <v>37</v>
      </c>
      <c r="E50" s="28">
        <v>0</v>
      </c>
      <c r="F50" s="26">
        <f t="shared" si="4"/>
        <v>36</v>
      </c>
      <c r="G50" s="13">
        <f t="shared" si="8"/>
        <v>0</v>
      </c>
      <c r="H50" s="11">
        <v>1</v>
      </c>
      <c r="I50" s="30">
        <v>0</v>
      </c>
      <c r="J50" s="26">
        <f t="shared" si="5"/>
        <v>42</v>
      </c>
      <c r="K50" s="13">
        <f t="shared" si="7"/>
        <v>1</v>
      </c>
    </row>
    <row r="51" spans="1:11" ht="15" customHeight="1" x14ac:dyDescent="0.25">
      <c r="A51" s="15">
        <f t="shared" si="2"/>
        <v>44</v>
      </c>
      <c r="B51" s="17" t="s">
        <v>45</v>
      </c>
      <c r="C51" s="25">
        <v>0</v>
      </c>
      <c r="D51" s="26">
        <f t="shared" si="3"/>
        <v>37</v>
      </c>
      <c r="E51" s="28">
        <v>0</v>
      </c>
      <c r="F51" s="26">
        <f t="shared" si="4"/>
        <v>36</v>
      </c>
      <c r="G51" s="13">
        <f t="shared" si="8"/>
        <v>0</v>
      </c>
      <c r="H51" s="11">
        <v>1</v>
      </c>
      <c r="I51" s="30">
        <v>0</v>
      </c>
      <c r="J51" s="26">
        <f t="shared" si="5"/>
        <v>42</v>
      </c>
      <c r="K51" s="13">
        <f t="shared" si="7"/>
        <v>1</v>
      </c>
    </row>
    <row r="52" spans="1:11" ht="15" customHeight="1" x14ac:dyDescent="0.25">
      <c r="A52" s="15">
        <f t="shared" si="2"/>
        <v>45</v>
      </c>
      <c r="B52" s="17" t="s">
        <v>58</v>
      </c>
      <c r="C52" s="25">
        <v>0</v>
      </c>
      <c r="D52" s="26">
        <f t="shared" si="3"/>
        <v>37</v>
      </c>
      <c r="E52" s="28">
        <v>1</v>
      </c>
      <c r="F52" s="26">
        <f t="shared" si="4"/>
        <v>34</v>
      </c>
      <c r="G52" s="13">
        <f t="shared" si="8"/>
        <v>-1</v>
      </c>
      <c r="H52" s="11">
        <v>0</v>
      </c>
      <c r="I52" s="30">
        <v>1</v>
      </c>
      <c r="J52" s="26">
        <f t="shared" si="5"/>
        <v>38</v>
      </c>
      <c r="K52" s="13">
        <f t="shared" si="7"/>
        <v>-1</v>
      </c>
    </row>
    <row r="53" spans="1:11" ht="15" customHeight="1" x14ac:dyDescent="0.25">
      <c r="A53" s="15">
        <f t="shared" si="2"/>
        <v>46</v>
      </c>
      <c r="B53" s="17" t="s">
        <v>49</v>
      </c>
      <c r="C53" s="25">
        <v>0</v>
      </c>
      <c r="D53" s="26">
        <f t="shared" si="3"/>
        <v>37</v>
      </c>
      <c r="E53" s="28">
        <v>0</v>
      </c>
      <c r="F53" s="26">
        <f t="shared" si="4"/>
        <v>36</v>
      </c>
      <c r="G53" s="13">
        <f t="shared" si="8"/>
        <v>0</v>
      </c>
      <c r="H53" s="11">
        <v>0</v>
      </c>
      <c r="I53" s="30">
        <v>1</v>
      </c>
      <c r="J53" s="26">
        <f t="shared" si="5"/>
        <v>38</v>
      </c>
      <c r="K53" s="13">
        <f t="shared" si="7"/>
        <v>-1</v>
      </c>
    </row>
    <row r="54" spans="1:11" ht="15" customHeight="1" thickBot="1" x14ac:dyDescent="0.3">
      <c r="A54" s="31">
        <f t="shared" si="2"/>
        <v>47</v>
      </c>
      <c r="B54" s="32" t="s">
        <v>48</v>
      </c>
      <c r="C54" s="33">
        <v>0</v>
      </c>
      <c r="D54" s="34">
        <f t="shared" si="3"/>
        <v>37</v>
      </c>
      <c r="E54" s="35">
        <v>0</v>
      </c>
      <c r="F54" s="34">
        <f t="shared" si="4"/>
        <v>36</v>
      </c>
      <c r="G54" s="36">
        <f t="shared" si="8"/>
        <v>0</v>
      </c>
      <c r="H54" s="37">
        <v>0</v>
      </c>
      <c r="I54" s="38">
        <v>2</v>
      </c>
      <c r="J54" s="34">
        <f t="shared" si="5"/>
        <v>37</v>
      </c>
      <c r="K54" s="36">
        <f t="shared" ref="K54" si="9">IF(ISERROR((H54-I54)/I54), IF(I54=0,IF(H54&gt;0,1,IF(H54=0,0,((H54-I54)/I54)))),(H54-I54)/I54)</f>
        <v>-1</v>
      </c>
    </row>
  </sheetData>
  <mergeCells count="8">
    <mergeCell ref="C7:D7"/>
    <mergeCell ref="A3:K3"/>
    <mergeCell ref="A4:K4"/>
    <mergeCell ref="C6:D6"/>
    <mergeCell ref="E6:F6"/>
    <mergeCell ref="I6:J6"/>
    <mergeCell ref="E7:F7"/>
    <mergeCell ref="I7:J7"/>
  </mergeCells>
  <conditionalFormatting sqref="G8:G54 K8:K54">
    <cfRule type="cellIs" dxfId="2" priority="56" operator="lessThan">
      <formula>0</formula>
    </cfRule>
  </conditionalFormatting>
  <printOptions horizontalCentered="1"/>
  <pageMargins left="0.39370078740157483" right="0.39370078740157483" top="0.59055118110236227" bottom="0.19685039370078741" header="0" footer="0.11811023622047245"/>
  <pageSetup paperSize="9" scale="90" orientation="portrait" r:id="rId1"/>
  <headerFooter alignWithMargins="0">
    <oddFooter xml:space="preserve">&amp;L&amp;"-,Italic"&amp;8ΣΥΝΔΕΣΜΟΣ ΕΙΣΑΓΩΓΕΩΝ ΑΝΤΙΠΡΟΣΩΠΩΝ ΑΥΤΟΚΙΝΗΤΩΝ ΚΑΙ ΔΙΚΥΚΛΩΝ
ΠΗΓΗ: ΕΛΣΤΑΤ /ΣΕΑΑ
&amp;R&amp;"-,Italic"&amp;8HELLENIC ASSOCIATION OF MOTOR VEHICLE  IMPORTERS-REPRESENTATIVES
SOURCE:ELSTAT /AMVIR
</oddFooter>
  </headerFooter>
  <colBreaks count="1" manualBreakCount="1">
    <brk id="11" max="76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7" id="{5F8B4C35-17FA-4384-941A-D90DB939C0DE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G8:G54</xm:sqref>
        </x14:conditionalFormatting>
        <x14:conditionalFormatting xmlns:xm="http://schemas.microsoft.com/office/excel/2006/main">
          <x14:cfRule type="iconSet" priority="98" id="{D3AAA2B5-3AE2-4E50-BE9B-F02A877C74D0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K8:K54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D2221_December22</vt:lpstr>
      <vt:lpstr>D2221_December22!Print_Area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kmichas</dc:creator>
  <cp:lastModifiedBy>Georgios Diakatos</cp:lastModifiedBy>
  <cp:lastPrinted>2022-01-19T14:01:10Z</cp:lastPrinted>
  <dcterms:created xsi:type="dcterms:W3CDTF">2014-06-13T11:16:12Z</dcterms:created>
  <dcterms:modified xsi:type="dcterms:W3CDTF">2023-01-17T12:57:52Z</dcterms:modified>
</cp:coreProperties>
</file>