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20112" windowHeight="7680"/>
  </bookViews>
  <sheets>
    <sheet name="D2221_May22" sheetId="1" r:id="rId1"/>
  </sheets>
  <definedNames>
    <definedName name="_xlnm.Print_Area" localSheetId="0">D2221_May22!$A$1:$K$50</definedName>
  </definedNames>
  <calcPr calcId="144525"/>
</workbook>
</file>

<file path=xl/calcChain.xml><?xml version="1.0" encoding="utf-8"?>
<calcChain xmlns="http://schemas.openxmlformats.org/spreadsheetml/2006/main">
  <c r="K46" i="1" l="1"/>
  <c r="K47" i="1"/>
  <c r="K48" i="1"/>
  <c r="K49" i="1"/>
  <c r="J46" i="1"/>
  <c r="J47" i="1"/>
  <c r="J48" i="1"/>
  <c r="J49" i="1"/>
  <c r="J50" i="1"/>
  <c r="F46" i="1"/>
  <c r="G46" i="1"/>
  <c r="F47" i="1"/>
  <c r="G47" i="1"/>
  <c r="F48" i="1"/>
  <c r="G48" i="1"/>
  <c r="F49" i="1"/>
  <c r="G49" i="1"/>
  <c r="F50" i="1"/>
  <c r="G50" i="1"/>
  <c r="D46" i="1"/>
  <c r="D47" i="1"/>
  <c r="D48" i="1"/>
  <c r="D49" i="1"/>
  <c r="D50" i="1"/>
  <c r="A45" i="1"/>
  <c r="A46" i="1" s="1"/>
  <c r="A47" i="1" s="1"/>
  <c r="A48" i="1" s="1"/>
  <c r="A49" i="1" s="1"/>
  <c r="A50" i="1" s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K44" i="1"/>
  <c r="K45" i="1"/>
  <c r="G44" i="1"/>
  <c r="G45" i="1"/>
  <c r="K43" i="1" l="1"/>
  <c r="G43" i="1"/>
  <c r="J9" i="1" l="1"/>
  <c r="F9" i="1"/>
  <c r="G41" i="1"/>
  <c r="G42" i="1"/>
  <c r="K41" i="1"/>
  <c r="K42" i="1"/>
  <c r="J8" i="1" l="1"/>
  <c r="I7" i="1"/>
  <c r="F8" i="1"/>
  <c r="E7" i="1"/>
  <c r="K50" i="1" l="1"/>
  <c r="K31" i="1" l="1"/>
  <c r="K32" i="1"/>
  <c r="G31" i="1"/>
  <c r="G32" i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3" i="1"/>
  <c r="K34" i="1"/>
  <c r="K35" i="1"/>
  <c r="K36" i="1"/>
  <c r="K37" i="1"/>
  <c r="K38" i="1"/>
  <c r="K39" i="1"/>
  <c r="K40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3" i="1"/>
  <c r="G34" i="1"/>
  <c r="G35" i="1"/>
  <c r="G36" i="1"/>
  <c r="G37" i="1"/>
  <c r="G38" i="1"/>
  <c r="G39" i="1"/>
  <c r="G40" i="1"/>
  <c r="D9" i="1"/>
  <c r="D8" i="1" l="1"/>
  <c r="H7" i="1"/>
  <c r="C7" i="1"/>
  <c r="G8" i="1" l="1"/>
  <c r="K7" i="1" l="1"/>
  <c r="G7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K8" i="1"/>
  <c r="K6" i="1"/>
  <c r="A41" i="1" l="1"/>
  <c r="A42" i="1" s="1"/>
  <c r="A43" i="1" s="1"/>
  <c r="A44" i="1" s="1"/>
</calcChain>
</file>

<file path=xl/sharedStrings.xml><?xml version="1.0" encoding="utf-8"?>
<sst xmlns="http://schemas.openxmlformats.org/spreadsheetml/2006/main" count="55" uniqueCount="55">
  <si>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</si>
  <si>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</si>
  <si>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</si>
  <si>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</si>
  <si>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</si>
  <si>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</si>
  <si>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</si>
  <si>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</si>
  <si>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</si>
  <si>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</si>
  <si>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</si>
  <si>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</si>
  <si>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</si>
  <si>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</si>
  <si>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</si>
  <si>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</si>
  <si>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</si>
  <si>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</si>
  <si>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</si>
  <si>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</si>
  <si>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</si>
  <si>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</si>
  <si>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</si>
  <si>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</si>
  <si>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</si>
  <si>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</si>
  <si>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</si>
  <si>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</si>
  <si>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</si>
  <si>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</si>
  <si>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</si>
  <si>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</si>
  <si>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</si>
  <si>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JAGUAR</t>
  </si>
  <si>
    <t>MAZDA</t>
  </si>
  <si>
    <t>TESLA</t>
  </si>
  <si>
    <t>CUPRA</t>
  </si>
  <si>
    <t xml:space="preserve">ΤΑΞΙΝΟΜΗΣΕΙΣ ΕΠΙΒΑΤΙΚΩΝ ΟΧΗΜΑΤΩΝ </t>
  </si>
  <si>
    <t xml:space="preserve">PASSENGER CAR'S REGISTRATIONS </t>
  </si>
  <si>
    <t>MASERATI</t>
  </si>
  <si>
    <t>% D22/21</t>
  </si>
  <si>
    <t>KIA</t>
  </si>
  <si>
    <t>LAMBORGHINI</t>
  </si>
  <si>
    <t>BENTLEY</t>
  </si>
  <si>
    <t>LEVC</t>
  </si>
  <si>
    <t>KERABOSS</t>
  </si>
  <si>
    <t>JIAYUAN</t>
  </si>
  <si>
    <t>CAPRON</t>
  </si>
  <si>
    <t>ZHIDOU</t>
  </si>
  <si>
    <t>May '22 -YTD</t>
  </si>
  <si>
    <t>May. '22</t>
  </si>
  <si>
    <t>May. '21</t>
  </si>
  <si>
    <t>May. '22 - YTD</t>
  </si>
  <si>
    <t>May. '21 - YTD</t>
  </si>
  <si>
    <t>MORGAN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</si>
</sst>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4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40004</xdr:colOff>
      <xdr:row>0</xdr:row>
      <xdr:rowOff>32150</xdr:rowOff>
    </xdr:from>
    <xdr:to>
      <xdr:col>10</xdr:col>
      <xdr:colOff>724004</xdr:colOff>
      <xdr:row>3</xdr:row>
      <xdr:rowOff>207275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9804" y="32150"/>
          <a:ext cx="684000" cy="1074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50"/>
  <sheetViews>
    <sheetView tabSelected="1" zoomScale="80" zoomScaleNormal="80" zoomScaleSheetLayoutView="100" workbookViewId="0">
      <selection activeCell="A2" sqref="A2"/>
    </sheetView>
  </sheetViews>
  <sheetFormatPr defaultColWidth="9.109375" defaultRowHeight="11.4" x14ac:dyDescent="0.25"/>
  <cols>
    <col min="1" max="1" width="6.77734375" style="1" customWidth="1"/>
    <col min="2" max="2" width="16.77734375" style="1" customWidth="1"/>
    <col min="3" max="3" width="7.77734375" style="1" customWidth="1"/>
    <col min="4" max="4" width="5.77734375" style="1" customWidth="1"/>
    <col min="5" max="5" width="7.77734375" style="1" customWidth="1"/>
    <col min="6" max="6" width="5.77734375" style="1" customWidth="1"/>
    <col min="7" max="7" width="10.77734375" style="1" customWidth="1"/>
    <col min="8" max="8" width="13.77734375" style="1" customWidth="1"/>
    <col min="9" max="9" width="7.77734375" style="1" customWidth="1"/>
    <col min="10" max="10" width="5.77734375" style="2" customWidth="1"/>
    <col min="11" max="11" width="10.77734375" style="1" customWidth="1"/>
    <col min="12" max="16384" width="9.109375" style="1"/>
  </cols>
  <sheetData>
    <row r="1" spans="1:11" ht="37.5" customHeight="1" x14ac:dyDescent="0.25"/>
    <row r="2" spans="1:11" ht="15" customHeight="1" x14ac:dyDescent="0.25">
      <c r="A2" s="3" t="s">
        <v>49</v>
      </c>
      <c r="B2" s="4"/>
      <c r="C2" s="4"/>
      <c r="D2" s="4"/>
    </row>
    <row r="3" spans="1:11" ht="18.75" customHeight="1" x14ac:dyDescent="0.25">
      <c r="A3" s="41" t="s">
        <v>37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.75" customHeight="1" x14ac:dyDescent="0.25">
      <c r="A4" s="41" t="s">
        <v>38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1.25" customHeight="1" thickBot="1" x14ac:dyDescent="0.3">
      <c r="G5" s="2"/>
    </row>
    <row r="6" spans="1:11" ht="15" customHeight="1" x14ac:dyDescent="0.25">
      <c r="A6" s="18" t="s">
        <v>0</v>
      </c>
      <c r="B6" s="6" t="s">
        <v>1</v>
      </c>
      <c r="C6" s="42" t="s">
        <v>50</v>
      </c>
      <c r="D6" s="43"/>
      <c r="E6" s="43" t="s">
        <v>51</v>
      </c>
      <c r="F6" s="43"/>
      <c r="G6" s="22" t="s">
        <v>40</v>
      </c>
      <c r="H6" s="20" t="s">
        <v>52</v>
      </c>
      <c r="I6" s="43" t="s">
        <v>53</v>
      </c>
      <c r="J6" s="43"/>
      <c r="K6" s="7" t="str">
        <f>G6</f>
        <v>% D22/21</v>
      </c>
    </row>
    <row r="7" spans="1:11" s="5" customFormat="1" ht="15" customHeight="1" thickBot="1" x14ac:dyDescent="0.3">
      <c r="A7" s="19" t="s">
        <v>2</v>
      </c>
      <c r="B7" s="8" t="s">
        <v>3</v>
      </c>
      <c r="C7" s="39">
        <f>SUM(C8:C50)</f>
        <v>11991</v>
      </c>
      <c r="D7" s="40"/>
      <c r="E7" s="40">
        <f>SUM(E8:E50)</f>
        <v>10850</v>
      </c>
      <c r="F7" s="40"/>
      <c r="G7" s="9">
        <f>C7/E7-1</f>
        <v>0.1051612903225807</v>
      </c>
      <c r="H7" s="21">
        <f>SUM(H8:H50)</f>
        <v>43707</v>
      </c>
      <c r="I7" s="40">
        <f>SUM(I8:I50)</f>
        <v>44515</v>
      </c>
      <c r="J7" s="40"/>
      <c r="K7" s="9">
        <f>H7/I7-1</f>
        <v>-1.8151184993822289E-2</v>
      </c>
    </row>
    <row r="8" spans="1:11" ht="15" customHeight="1" x14ac:dyDescent="0.25">
      <c r="A8" s="14">
        <v>1</v>
      </c>
      <c r="B8" s="16" t="s">
        <v>4</v>
      </c>
      <c r="C8" s="23">
        <v>1805</v>
      </c>
      <c r="D8" s="24">
        <f>RANK(C8,$C$8:$C$50)</f>
        <v>1</v>
      </c>
      <c r="E8" s="27">
        <v>1238</v>
      </c>
      <c r="F8" s="24">
        <f>RANK(E8,$E$8:$E$50)</f>
        <v>2</v>
      </c>
      <c r="G8" s="12">
        <f t="shared" ref="G8:G47" si="0">IF(ISERROR((C8-E8)/E8), IF(E8=0,IF(C8&gt;0,1,IF(C8=0,0,((C8-E8)/E8)))),(C8-E8)/E8)</f>
        <v>0.45799676898222941</v>
      </c>
      <c r="H8" s="10">
        <v>6456</v>
      </c>
      <c r="I8" s="29">
        <v>5849</v>
      </c>
      <c r="J8" s="24">
        <f>RANK(I8,$I$8:$I$50)</f>
        <v>1</v>
      </c>
      <c r="K8" s="12">
        <f t="shared" ref="K8:K47" si="1">IF(ISERROR((H8-I8)/I8), IF(I8=0,IF(H8&gt;0,1,IF(H8=0,0,((H8-I8)/I8)))),(H8-I8)/I8)</f>
        <v>0.10377842366216447</v>
      </c>
    </row>
    <row r="9" spans="1:11" ht="15" customHeight="1" x14ac:dyDescent="0.25">
      <c r="A9" s="15">
        <f t="shared" ref="A9:A50" si="2">A8+1</f>
        <v>2</v>
      </c>
      <c r="B9" s="17" t="s">
        <v>14</v>
      </c>
      <c r="C9" s="25">
        <v>1265</v>
      </c>
      <c r="D9" s="26">
        <f>RANK(C9,$C$8:$C$50)</f>
        <v>2</v>
      </c>
      <c r="E9" s="28">
        <v>798</v>
      </c>
      <c r="F9" s="26">
        <f>RANK(E9,$E$8:$E$50)</f>
        <v>4</v>
      </c>
      <c r="G9" s="13">
        <f t="shared" si="0"/>
        <v>0.58521303258145363</v>
      </c>
      <c r="H9" s="11">
        <v>4086</v>
      </c>
      <c r="I9" s="30">
        <v>3670</v>
      </c>
      <c r="J9" s="26">
        <f>RANK(I9,$I$8:$I$50)</f>
        <v>3</v>
      </c>
      <c r="K9" s="13">
        <f t="shared" si="1"/>
        <v>0.11335149863760217</v>
      </c>
    </row>
    <row r="10" spans="1:11" ht="15" customHeight="1" x14ac:dyDescent="0.25">
      <c r="A10" s="15">
        <f t="shared" si="2"/>
        <v>3</v>
      </c>
      <c r="B10" s="17" t="s">
        <v>5</v>
      </c>
      <c r="C10" s="25">
        <v>1061</v>
      </c>
      <c r="D10" s="26">
        <f>RANK(C10,$C$8:$C$50)</f>
        <v>3</v>
      </c>
      <c r="E10" s="28">
        <v>967</v>
      </c>
      <c r="F10" s="26">
        <f>RANK(E10,$E$8:$E$50)</f>
        <v>3</v>
      </c>
      <c r="G10" s="13">
        <f t="shared" si="0"/>
        <v>9.7207859358841783E-2</v>
      </c>
      <c r="H10" s="11">
        <v>3452</v>
      </c>
      <c r="I10" s="30">
        <v>3141</v>
      </c>
      <c r="J10" s="26">
        <f>RANK(I10,$I$8:$I$50)</f>
        <v>4</v>
      </c>
      <c r="K10" s="13">
        <f t="shared" si="1"/>
        <v>9.9013053167780959E-2</v>
      </c>
    </row>
    <row r="11" spans="1:11" ht="15" customHeight="1" x14ac:dyDescent="0.25">
      <c r="A11" s="15">
        <f t="shared" si="2"/>
        <v>4</v>
      </c>
      <c r="B11" s="17" t="s">
        <v>8</v>
      </c>
      <c r="C11" s="25">
        <v>711</v>
      </c>
      <c r="D11" s="26">
        <f>RANK(C11,$C$8:$C$50)</f>
        <v>6</v>
      </c>
      <c r="E11" s="28">
        <v>1246</v>
      </c>
      <c r="F11" s="26">
        <f>RANK(E11,$E$8:$E$50)</f>
        <v>1</v>
      </c>
      <c r="G11" s="13">
        <f t="shared" si="0"/>
        <v>-0.42937399678972715</v>
      </c>
      <c r="H11" s="11">
        <v>3186</v>
      </c>
      <c r="I11" s="30">
        <v>5252</v>
      </c>
      <c r="J11" s="26">
        <f>RANK(I11,$I$8:$I$50)</f>
        <v>2</v>
      </c>
      <c r="K11" s="13">
        <f t="shared" si="1"/>
        <v>-0.3933739527798934</v>
      </c>
    </row>
    <row r="12" spans="1:11" ht="15" customHeight="1" x14ac:dyDescent="0.25">
      <c r="A12" s="15">
        <f t="shared" si="2"/>
        <v>5</v>
      </c>
      <c r="B12" s="17" t="s">
        <v>7</v>
      </c>
      <c r="C12" s="25">
        <v>508</v>
      </c>
      <c r="D12" s="26">
        <f>RANK(C12,$C$8:$C$50)</f>
        <v>10</v>
      </c>
      <c r="E12" s="28">
        <v>695</v>
      </c>
      <c r="F12" s="26">
        <f>RANK(E12,$E$8:$E$50)</f>
        <v>5</v>
      </c>
      <c r="G12" s="13">
        <f t="shared" si="0"/>
        <v>-0.26906474820143883</v>
      </c>
      <c r="H12" s="11">
        <v>2721</v>
      </c>
      <c r="I12" s="30">
        <v>2967</v>
      </c>
      <c r="J12" s="26">
        <f>RANK(I12,$I$8:$I$50)</f>
        <v>5</v>
      </c>
      <c r="K12" s="13">
        <f t="shared" si="1"/>
        <v>-8.2912032355915072E-2</v>
      </c>
    </row>
    <row r="13" spans="1:11" ht="15" customHeight="1" x14ac:dyDescent="0.25">
      <c r="A13" s="15">
        <f t="shared" si="2"/>
        <v>6</v>
      </c>
      <c r="B13" s="17" t="s">
        <v>41</v>
      </c>
      <c r="C13" s="25">
        <v>809</v>
      </c>
      <c r="D13" s="26">
        <f>RANK(C13,$C$8:$C$50)</f>
        <v>4</v>
      </c>
      <c r="E13" s="28">
        <v>495</v>
      </c>
      <c r="F13" s="26">
        <f>RANK(E13,$E$8:$E$50)</f>
        <v>8</v>
      </c>
      <c r="G13" s="13">
        <f t="shared" si="0"/>
        <v>0.63434343434343432</v>
      </c>
      <c r="H13" s="11">
        <v>2448</v>
      </c>
      <c r="I13" s="30">
        <v>1740</v>
      </c>
      <c r="J13" s="26">
        <f>RANK(I13,$I$8:$I$50)</f>
        <v>11</v>
      </c>
      <c r="K13" s="13">
        <f t="shared" si="1"/>
        <v>0.40689655172413791</v>
      </c>
    </row>
    <row r="14" spans="1:11" ht="15" customHeight="1" x14ac:dyDescent="0.25">
      <c r="A14" s="15">
        <f t="shared" si="2"/>
        <v>7</v>
      </c>
      <c r="B14" s="17" t="s">
        <v>10</v>
      </c>
      <c r="C14" s="25">
        <v>619</v>
      </c>
      <c r="D14" s="26">
        <f>RANK(C14,$C$8:$C$50)</f>
        <v>7</v>
      </c>
      <c r="E14" s="28">
        <v>630</v>
      </c>
      <c r="F14" s="26">
        <f>RANK(E14,$E$8:$E$50)</f>
        <v>6</v>
      </c>
      <c r="G14" s="13">
        <f t="shared" si="0"/>
        <v>-1.7460317460317461E-2</v>
      </c>
      <c r="H14" s="11">
        <v>2295</v>
      </c>
      <c r="I14" s="30">
        <v>2352</v>
      </c>
      <c r="J14" s="26">
        <f>RANK(I14,$I$8:$I$50)</f>
        <v>6</v>
      </c>
      <c r="K14" s="13">
        <f t="shared" si="1"/>
        <v>-2.423469387755102E-2</v>
      </c>
    </row>
    <row r="15" spans="1:11" ht="15" customHeight="1" x14ac:dyDescent="0.25">
      <c r="A15" s="15">
        <f t="shared" si="2"/>
        <v>8</v>
      </c>
      <c r="B15" s="17" t="s">
        <v>11</v>
      </c>
      <c r="C15" s="25">
        <v>749</v>
      </c>
      <c r="D15" s="26">
        <f>RANK(C15,$C$8:$C$50)</f>
        <v>5</v>
      </c>
      <c r="E15" s="28">
        <v>434</v>
      </c>
      <c r="F15" s="26">
        <f>RANK(E15,$E$8:$E$50)</f>
        <v>10</v>
      </c>
      <c r="G15" s="13">
        <f t="shared" si="0"/>
        <v>0.72580645161290325</v>
      </c>
      <c r="H15" s="11">
        <v>2216</v>
      </c>
      <c r="I15" s="30">
        <v>2066</v>
      </c>
      <c r="J15" s="26">
        <f>RANK(I15,$I$8:$I$50)</f>
        <v>7</v>
      </c>
      <c r="K15" s="13">
        <f t="shared" si="1"/>
        <v>7.2604065827686345E-2</v>
      </c>
    </row>
    <row r="16" spans="1:11" ht="15" customHeight="1" x14ac:dyDescent="0.25">
      <c r="A16" s="15">
        <f t="shared" si="2"/>
        <v>9</v>
      </c>
      <c r="B16" s="17" t="s">
        <v>17</v>
      </c>
      <c r="C16" s="25">
        <v>480</v>
      </c>
      <c r="D16" s="26">
        <f>RANK(C16,$C$8:$C$50)</f>
        <v>11</v>
      </c>
      <c r="E16" s="28">
        <v>487</v>
      </c>
      <c r="F16" s="26">
        <f>RANK(E16,$E$8:$E$50)</f>
        <v>9</v>
      </c>
      <c r="G16" s="13">
        <f t="shared" si="0"/>
        <v>-1.4373716632443531E-2</v>
      </c>
      <c r="H16" s="11">
        <v>1751</v>
      </c>
      <c r="I16" s="30">
        <v>1863</v>
      </c>
      <c r="J16" s="26">
        <f>RANK(I16,$I$8:$I$50)</f>
        <v>9</v>
      </c>
      <c r="K16" s="13">
        <f t="shared" si="1"/>
        <v>-6.0118089103596353E-2</v>
      </c>
    </row>
    <row r="17" spans="1:11" ht="15" customHeight="1" x14ac:dyDescent="0.25">
      <c r="A17" s="15">
        <f t="shared" si="2"/>
        <v>10</v>
      </c>
      <c r="B17" s="17" t="s">
        <v>12</v>
      </c>
      <c r="C17" s="25">
        <v>602</v>
      </c>
      <c r="D17" s="26">
        <f>RANK(C17,$C$8:$C$50)</f>
        <v>8</v>
      </c>
      <c r="E17" s="28">
        <v>565</v>
      </c>
      <c r="F17" s="26">
        <f>RANK(E17,$E$8:$E$50)</f>
        <v>7</v>
      </c>
      <c r="G17" s="13">
        <f t="shared" si="0"/>
        <v>6.5486725663716813E-2</v>
      </c>
      <c r="H17" s="11">
        <v>1627</v>
      </c>
      <c r="I17" s="30">
        <v>1544</v>
      </c>
      <c r="J17" s="26">
        <f>RANK(I17,$I$8:$I$50)</f>
        <v>13</v>
      </c>
      <c r="K17" s="13">
        <f t="shared" si="1"/>
        <v>5.3756476683937821E-2</v>
      </c>
    </row>
    <row r="18" spans="1:11" ht="15" customHeight="1" x14ac:dyDescent="0.25">
      <c r="A18" s="15">
        <f t="shared" si="2"/>
        <v>11</v>
      </c>
      <c r="B18" s="17" t="s">
        <v>6</v>
      </c>
      <c r="C18" s="25">
        <v>559</v>
      </c>
      <c r="D18" s="26">
        <f>RANK(C18,$C$8:$C$50)</f>
        <v>9</v>
      </c>
      <c r="E18" s="28">
        <v>411</v>
      </c>
      <c r="F18" s="26">
        <f>RANK(E18,$E$8:$E$50)</f>
        <v>11</v>
      </c>
      <c r="G18" s="13">
        <f t="shared" si="0"/>
        <v>0.36009732360097324</v>
      </c>
      <c r="H18" s="11">
        <v>1467</v>
      </c>
      <c r="I18" s="30">
        <v>1749</v>
      </c>
      <c r="J18" s="26">
        <f>RANK(I18,$I$8:$I$50)</f>
        <v>10</v>
      </c>
      <c r="K18" s="13">
        <f t="shared" si="1"/>
        <v>-0.16123499142367068</v>
      </c>
    </row>
    <row r="19" spans="1:11" ht="15" customHeight="1" x14ac:dyDescent="0.25">
      <c r="A19" s="15">
        <f t="shared" si="2"/>
        <v>12</v>
      </c>
      <c r="B19" s="17" t="s">
        <v>16</v>
      </c>
      <c r="C19" s="25">
        <v>359</v>
      </c>
      <c r="D19" s="26">
        <f>RANK(C19,$C$8:$C$50)</f>
        <v>12</v>
      </c>
      <c r="E19" s="28">
        <v>326</v>
      </c>
      <c r="F19" s="26">
        <f>RANK(E19,$E$8:$E$50)</f>
        <v>16</v>
      </c>
      <c r="G19" s="13">
        <f t="shared" si="0"/>
        <v>0.10122699386503067</v>
      </c>
      <c r="H19" s="11">
        <v>1449</v>
      </c>
      <c r="I19" s="30">
        <v>1474</v>
      </c>
      <c r="J19" s="26">
        <f>RANK(I19,$I$8:$I$50)</f>
        <v>14</v>
      </c>
      <c r="K19" s="13">
        <f t="shared" si="1"/>
        <v>-1.6960651289009497E-2</v>
      </c>
    </row>
    <row r="20" spans="1:11" ht="15" customHeight="1" x14ac:dyDescent="0.25">
      <c r="A20" s="15">
        <f t="shared" si="2"/>
        <v>13</v>
      </c>
      <c r="B20" s="17" t="s">
        <v>13</v>
      </c>
      <c r="C20" s="25">
        <v>240</v>
      </c>
      <c r="D20" s="26">
        <f>RANK(C20,$C$8:$C$50)</f>
        <v>16</v>
      </c>
      <c r="E20" s="28">
        <v>331</v>
      </c>
      <c r="F20" s="26">
        <f>RANK(E20,$E$8:$E$50)</f>
        <v>15</v>
      </c>
      <c r="G20" s="13">
        <f t="shared" si="0"/>
        <v>-0.27492447129909364</v>
      </c>
      <c r="H20" s="11">
        <v>1377</v>
      </c>
      <c r="I20" s="30">
        <v>1595</v>
      </c>
      <c r="J20" s="26">
        <f>RANK(I20,$I$8:$I$50)</f>
        <v>12</v>
      </c>
      <c r="K20" s="13">
        <f t="shared" si="1"/>
        <v>-0.13667711598746082</v>
      </c>
    </row>
    <row r="21" spans="1:11" ht="15" customHeight="1" x14ac:dyDescent="0.25">
      <c r="A21" s="15">
        <f t="shared" si="2"/>
        <v>14</v>
      </c>
      <c r="B21" s="17" t="s">
        <v>9</v>
      </c>
      <c r="C21" s="25">
        <v>350</v>
      </c>
      <c r="D21" s="26">
        <f>RANK(C21,$C$8:$C$50)</f>
        <v>14</v>
      </c>
      <c r="E21" s="28">
        <v>368</v>
      </c>
      <c r="F21" s="26">
        <f>RANK(E21,$E$8:$E$50)</f>
        <v>12</v>
      </c>
      <c r="G21" s="13">
        <f t="shared" si="0"/>
        <v>-4.8913043478260872E-2</v>
      </c>
      <c r="H21" s="11">
        <v>1329</v>
      </c>
      <c r="I21" s="30">
        <v>2002</v>
      </c>
      <c r="J21" s="26">
        <f>RANK(I21,$I$8:$I$50)</f>
        <v>8</v>
      </c>
      <c r="K21" s="13">
        <f t="shared" si="1"/>
        <v>-0.33616383616383616</v>
      </c>
    </row>
    <row r="22" spans="1:11" ht="15" customHeight="1" x14ac:dyDescent="0.25">
      <c r="A22" s="15">
        <f t="shared" si="2"/>
        <v>15</v>
      </c>
      <c r="B22" s="17" t="s">
        <v>26</v>
      </c>
      <c r="C22" s="25">
        <v>354</v>
      </c>
      <c r="D22" s="26">
        <f>RANK(C22,$C$8:$C$50)</f>
        <v>13</v>
      </c>
      <c r="E22" s="28">
        <v>250</v>
      </c>
      <c r="F22" s="26">
        <f>RANK(E22,$E$8:$E$50)</f>
        <v>17</v>
      </c>
      <c r="G22" s="13">
        <f t="shared" si="0"/>
        <v>0.41599999999999998</v>
      </c>
      <c r="H22" s="11">
        <v>1211</v>
      </c>
      <c r="I22" s="30">
        <v>817</v>
      </c>
      <c r="J22" s="26">
        <f>RANK(I22,$I$8:$I$50)</f>
        <v>18</v>
      </c>
      <c r="K22" s="13">
        <f t="shared" si="1"/>
        <v>0.48225214198286415</v>
      </c>
    </row>
    <row r="23" spans="1:11" ht="15" customHeight="1" x14ac:dyDescent="0.25">
      <c r="A23" s="15">
        <f t="shared" si="2"/>
        <v>16</v>
      </c>
      <c r="B23" s="17" t="s">
        <v>18</v>
      </c>
      <c r="C23" s="25">
        <v>294</v>
      </c>
      <c r="D23" s="26">
        <f>RANK(C23,$C$8:$C$50)</f>
        <v>15</v>
      </c>
      <c r="E23" s="28">
        <v>339</v>
      </c>
      <c r="F23" s="26">
        <f>RANK(E23,$E$8:$E$50)</f>
        <v>14</v>
      </c>
      <c r="G23" s="13">
        <f t="shared" si="0"/>
        <v>-0.13274336283185842</v>
      </c>
      <c r="H23" s="11">
        <v>1130</v>
      </c>
      <c r="I23" s="30">
        <v>1284</v>
      </c>
      <c r="J23" s="26">
        <f>RANK(I23,$I$8:$I$50)</f>
        <v>15</v>
      </c>
      <c r="K23" s="13">
        <f t="shared" si="1"/>
        <v>-0.11993769470404984</v>
      </c>
    </row>
    <row r="24" spans="1:11" ht="15" customHeight="1" x14ac:dyDescent="0.25">
      <c r="A24" s="15">
        <f t="shared" si="2"/>
        <v>17</v>
      </c>
      <c r="B24" s="17" t="s">
        <v>23</v>
      </c>
      <c r="C24" s="25">
        <v>180</v>
      </c>
      <c r="D24" s="26">
        <f>RANK(C24,$C$8:$C$50)</f>
        <v>20</v>
      </c>
      <c r="E24" s="28">
        <v>105</v>
      </c>
      <c r="F24" s="26">
        <f>RANK(E24,$E$8:$E$50)</f>
        <v>21</v>
      </c>
      <c r="G24" s="13">
        <f t="shared" si="0"/>
        <v>0.7142857142857143</v>
      </c>
      <c r="H24" s="11">
        <v>1063</v>
      </c>
      <c r="I24" s="30">
        <v>566</v>
      </c>
      <c r="J24" s="26">
        <f>RANK(I24,$I$8:$I$50)</f>
        <v>21</v>
      </c>
      <c r="K24" s="13">
        <f t="shared" si="1"/>
        <v>0.87809187279151946</v>
      </c>
    </row>
    <row r="25" spans="1:11" ht="15" customHeight="1" x14ac:dyDescent="0.25">
      <c r="A25" s="15">
        <f t="shared" si="2"/>
        <v>18</v>
      </c>
      <c r="B25" s="17" t="s">
        <v>15</v>
      </c>
      <c r="C25" s="25">
        <v>197</v>
      </c>
      <c r="D25" s="26">
        <f>RANK(C25,$C$8:$C$50)</f>
        <v>19</v>
      </c>
      <c r="E25" s="28">
        <v>356</v>
      </c>
      <c r="F25" s="26">
        <f>RANK(E25,$E$8:$E$50)</f>
        <v>13</v>
      </c>
      <c r="G25" s="13">
        <f t="shared" si="0"/>
        <v>-0.44662921348314605</v>
      </c>
      <c r="H25" s="11">
        <v>963</v>
      </c>
      <c r="I25" s="30">
        <v>1227</v>
      </c>
      <c r="J25" s="26">
        <f>RANK(I25,$I$8:$I$50)</f>
        <v>16</v>
      </c>
      <c r="K25" s="13">
        <f t="shared" si="1"/>
        <v>-0.21515892420537897</v>
      </c>
    </row>
    <row r="26" spans="1:11" ht="15" customHeight="1" x14ac:dyDescent="0.25">
      <c r="A26" s="15">
        <f t="shared" si="2"/>
        <v>19</v>
      </c>
      <c r="B26" s="17" t="s">
        <v>21</v>
      </c>
      <c r="C26" s="25">
        <v>213</v>
      </c>
      <c r="D26" s="26">
        <f>RANK(C26,$C$8:$C$50)</f>
        <v>17</v>
      </c>
      <c r="E26" s="28">
        <v>214</v>
      </c>
      <c r="F26" s="26">
        <f>RANK(E26,$E$8:$E$50)</f>
        <v>18</v>
      </c>
      <c r="G26" s="13">
        <f t="shared" si="0"/>
        <v>-4.6728971962616819E-3</v>
      </c>
      <c r="H26" s="11">
        <v>813</v>
      </c>
      <c r="I26" s="30">
        <v>870</v>
      </c>
      <c r="J26" s="26">
        <f>RANK(I26,$I$8:$I$50)</f>
        <v>17</v>
      </c>
      <c r="K26" s="13">
        <f t="shared" si="1"/>
        <v>-6.5517241379310351E-2</v>
      </c>
    </row>
    <row r="27" spans="1:11" ht="15" customHeight="1" x14ac:dyDescent="0.25">
      <c r="A27" s="15">
        <f t="shared" si="2"/>
        <v>20</v>
      </c>
      <c r="B27" s="17" t="s">
        <v>19</v>
      </c>
      <c r="C27" s="25">
        <v>199</v>
      </c>
      <c r="D27" s="26">
        <f>RANK(C27,$C$8:$C$50)</f>
        <v>18</v>
      </c>
      <c r="E27" s="28">
        <v>212</v>
      </c>
      <c r="F27" s="26">
        <f>RANK(E27,$E$8:$E$50)</f>
        <v>19</v>
      </c>
      <c r="G27" s="13">
        <f t="shared" si="0"/>
        <v>-6.1320754716981132E-2</v>
      </c>
      <c r="H27" s="11">
        <v>709</v>
      </c>
      <c r="I27" s="30">
        <v>773</v>
      </c>
      <c r="J27" s="26">
        <f>RANK(I27,$I$8:$I$50)</f>
        <v>19</v>
      </c>
      <c r="K27" s="13">
        <f t="shared" si="1"/>
        <v>-8.2794307891332478E-2</v>
      </c>
    </row>
    <row r="28" spans="1:11" ht="15" customHeight="1" x14ac:dyDescent="0.25">
      <c r="A28" s="15">
        <f t="shared" si="2"/>
        <v>21</v>
      </c>
      <c r="B28" s="17" t="s">
        <v>20</v>
      </c>
      <c r="C28" s="25">
        <v>144</v>
      </c>
      <c r="D28" s="26">
        <f>RANK(C28,$C$8:$C$50)</f>
        <v>21</v>
      </c>
      <c r="E28" s="28">
        <v>174</v>
      </c>
      <c r="F28" s="26">
        <f>RANK(E28,$E$8:$E$50)</f>
        <v>20</v>
      </c>
      <c r="G28" s="13">
        <f t="shared" si="0"/>
        <v>-0.17241379310344829</v>
      </c>
      <c r="H28" s="11">
        <v>423</v>
      </c>
      <c r="I28" s="30">
        <v>624</v>
      </c>
      <c r="J28" s="26">
        <f>RANK(I28,$I$8:$I$50)</f>
        <v>20</v>
      </c>
      <c r="K28" s="13">
        <f t="shared" si="1"/>
        <v>-0.32211538461538464</v>
      </c>
    </row>
    <row r="29" spans="1:11" ht="15" customHeight="1" x14ac:dyDescent="0.25">
      <c r="A29" s="15">
        <f t="shared" si="2"/>
        <v>22</v>
      </c>
      <c r="B29" s="17" t="s">
        <v>27</v>
      </c>
      <c r="C29" s="25">
        <v>2</v>
      </c>
      <c r="D29" s="26">
        <f>RANK(C29,$C$8:$C$50)</f>
        <v>32</v>
      </c>
      <c r="E29" s="28">
        <v>18</v>
      </c>
      <c r="F29" s="26">
        <f>RANK(E29,$E$8:$E$50)</f>
        <v>26</v>
      </c>
      <c r="G29" s="13">
        <f t="shared" si="0"/>
        <v>-0.88888888888888884</v>
      </c>
      <c r="H29" s="11">
        <v>263</v>
      </c>
      <c r="I29" s="30">
        <v>105</v>
      </c>
      <c r="J29" s="26">
        <f>RANK(I29,$I$8:$I$50)</f>
        <v>26</v>
      </c>
      <c r="K29" s="13">
        <f t="shared" si="1"/>
        <v>1.5047619047619047</v>
      </c>
    </row>
    <row r="30" spans="1:11" ht="15" customHeight="1" x14ac:dyDescent="0.25">
      <c r="A30" s="15">
        <f t="shared" si="2"/>
        <v>23</v>
      </c>
      <c r="B30" s="17" t="s">
        <v>34</v>
      </c>
      <c r="C30" s="25">
        <v>79</v>
      </c>
      <c r="D30" s="26">
        <f>RANK(C30,$C$8:$C$50)</f>
        <v>22</v>
      </c>
      <c r="E30" s="28">
        <v>57</v>
      </c>
      <c r="F30" s="26">
        <f>RANK(E30,$E$8:$E$50)</f>
        <v>22</v>
      </c>
      <c r="G30" s="13">
        <f t="shared" si="0"/>
        <v>0.38596491228070173</v>
      </c>
      <c r="H30" s="11">
        <v>255</v>
      </c>
      <c r="I30" s="30">
        <v>151</v>
      </c>
      <c r="J30" s="26">
        <f>RANK(I30,$I$8:$I$50)</f>
        <v>24</v>
      </c>
      <c r="K30" s="13">
        <f t="shared" si="1"/>
        <v>0.6887417218543046</v>
      </c>
    </row>
    <row r="31" spans="1:11" ht="15" customHeight="1" x14ac:dyDescent="0.25">
      <c r="A31" s="15">
        <f t="shared" si="2"/>
        <v>24</v>
      </c>
      <c r="B31" s="17" t="s">
        <v>35</v>
      </c>
      <c r="C31" s="25">
        <v>19</v>
      </c>
      <c r="D31" s="26">
        <f>RANK(C31,$C$8:$C$50)</f>
        <v>25</v>
      </c>
      <c r="E31" s="28">
        <v>11</v>
      </c>
      <c r="F31" s="26">
        <f>RANK(E31,$E$8:$E$50)</f>
        <v>28</v>
      </c>
      <c r="G31" s="13">
        <f t="shared" si="0"/>
        <v>0.72727272727272729</v>
      </c>
      <c r="H31" s="11">
        <v>210</v>
      </c>
      <c r="I31" s="30">
        <v>205</v>
      </c>
      <c r="J31" s="26">
        <f>RANK(I31,$I$8:$I$50)</f>
        <v>23</v>
      </c>
      <c r="K31" s="13">
        <f t="shared" ref="K31:K32" si="3">IF(ISERROR((H31-I31)/I31), IF(I31=0,IF(H31&gt;0,1,IF(H31=0,0,((H31-I31)/I31)))),(H31-I31)/I31)</f>
        <v>2.4390243902439025E-2</v>
      </c>
    </row>
    <row r="32" spans="1:11" ht="15" customHeight="1" x14ac:dyDescent="0.25">
      <c r="A32" s="15">
        <f t="shared" si="2"/>
        <v>25</v>
      </c>
      <c r="B32" s="17" t="s">
        <v>36</v>
      </c>
      <c r="C32" s="25">
        <v>64</v>
      </c>
      <c r="D32" s="26">
        <f>RANK(C32,$C$8:$C$50)</f>
        <v>23</v>
      </c>
      <c r="E32" s="28">
        <v>4</v>
      </c>
      <c r="F32" s="26">
        <f>RANK(E32,$E$8:$E$50)</f>
        <v>31</v>
      </c>
      <c r="G32" s="13">
        <f t="shared" si="0"/>
        <v>15</v>
      </c>
      <c r="H32" s="11">
        <v>205</v>
      </c>
      <c r="I32" s="30">
        <v>16</v>
      </c>
      <c r="J32" s="26">
        <f>RANK(I32,$I$8:$I$50)</f>
        <v>32</v>
      </c>
      <c r="K32" s="13">
        <f t="shared" si="3"/>
        <v>11.8125</v>
      </c>
    </row>
    <row r="33" spans="1:11" ht="15" customHeight="1" x14ac:dyDescent="0.25">
      <c r="A33" s="15">
        <f t="shared" si="2"/>
        <v>26</v>
      </c>
      <c r="B33" s="17" t="s">
        <v>29</v>
      </c>
      <c r="C33" s="25">
        <v>57</v>
      </c>
      <c r="D33" s="26">
        <f>RANK(C33,$C$8:$C$50)</f>
        <v>24</v>
      </c>
      <c r="E33" s="28">
        <v>29</v>
      </c>
      <c r="F33" s="26">
        <f>RANK(E33,$E$8:$E$50)</f>
        <v>23</v>
      </c>
      <c r="G33" s="13">
        <f t="shared" si="0"/>
        <v>0.96551724137931039</v>
      </c>
      <c r="H33" s="11">
        <v>194</v>
      </c>
      <c r="I33" s="30">
        <v>217</v>
      </c>
      <c r="J33" s="26">
        <f>RANK(I33,$I$8:$I$50)</f>
        <v>22</v>
      </c>
      <c r="K33" s="13">
        <f t="shared" si="1"/>
        <v>-0.10599078341013825</v>
      </c>
    </row>
    <row r="34" spans="1:11" ht="15" customHeight="1" x14ac:dyDescent="0.25">
      <c r="A34" s="15">
        <f t="shared" si="2"/>
        <v>27</v>
      </c>
      <c r="B34" s="17" t="s">
        <v>24</v>
      </c>
      <c r="C34" s="25">
        <v>18</v>
      </c>
      <c r="D34" s="26">
        <f>RANK(C34,$C$8:$C$50)</f>
        <v>26</v>
      </c>
      <c r="E34" s="28">
        <v>22</v>
      </c>
      <c r="F34" s="26">
        <f>RANK(E34,$E$8:$E$50)</f>
        <v>24</v>
      </c>
      <c r="G34" s="13">
        <f t="shared" si="0"/>
        <v>-0.18181818181818182</v>
      </c>
      <c r="H34" s="11">
        <v>103</v>
      </c>
      <c r="I34" s="30">
        <v>134</v>
      </c>
      <c r="J34" s="26">
        <f>RANK(I34,$I$8:$I$50)</f>
        <v>25</v>
      </c>
      <c r="K34" s="13">
        <f t="shared" si="1"/>
        <v>-0.23134328358208955</v>
      </c>
    </row>
    <row r="35" spans="1:11" ht="15" customHeight="1" x14ac:dyDescent="0.25">
      <c r="A35" s="15">
        <f t="shared" si="2"/>
        <v>28</v>
      </c>
      <c r="B35" s="17" t="s">
        <v>28</v>
      </c>
      <c r="C35" s="25">
        <v>10</v>
      </c>
      <c r="D35" s="26">
        <f>RANK(C35,$C$8:$C$50)</f>
        <v>28</v>
      </c>
      <c r="E35" s="28">
        <v>11</v>
      </c>
      <c r="F35" s="26">
        <f>RANK(E35,$E$8:$E$50)</f>
        <v>28</v>
      </c>
      <c r="G35" s="13">
        <f t="shared" si="0"/>
        <v>-9.0909090909090912E-2</v>
      </c>
      <c r="H35" s="11">
        <v>62</v>
      </c>
      <c r="I35" s="30">
        <v>62</v>
      </c>
      <c r="J35" s="26">
        <f>RANK(I35,$I$8:$I$50)</f>
        <v>27</v>
      </c>
      <c r="K35" s="13">
        <f t="shared" si="1"/>
        <v>0</v>
      </c>
    </row>
    <row r="36" spans="1:11" ht="15" customHeight="1" x14ac:dyDescent="0.25">
      <c r="A36" s="15">
        <f t="shared" si="2"/>
        <v>29</v>
      </c>
      <c r="B36" s="17" t="s">
        <v>31</v>
      </c>
      <c r="C36" s="25">
        <v>9</v>
      </c>
      <c r="D36" s="26">
        <f>RANK(C36,$C$8:$C$50)</f>
        <v>29</v>
      </c>
      <c r="E36" s="28">
        <v>11</v>
      </c>
      <c r="F36" s="26">
        <f>RANK(E36,$E$8:$E$50)</f>
        <v>28</v>
      </c>
      <c r="G36" s="13">
        <f t="shared" si="0"/>
        <v>-0.18181818181818182</v>
      </c>
      <c r="H36" s="11">
        <v>60</v>
      </c>
      <c r="I36" s="30">
        <v>45</v>
      </c>
      <c r="J36" s="26">
        <f>RANK(I36,$I$8:$I$50)</f>
        <v>29</v>
      </c>
      <c r="K36" s="13">
        <f t="shared" si="1"/>
        <v>0.33333333333333331</v>
      </c>
    </row>
    <row r="37" spans="1:11" ht="15" customHeight="1" x14ac:dyDescent="0.25">
      <c r="A37" s="15">
        <f t="shared" si="2"/>
        <v>30</v>
      </c>
      <c r="B37" s="17" t="s">
        <v>25</v>
      </c>
      <c r="C37" s="25">
        <v>16</v>
      </c>
      <c r="D37" s="26">
        <f>RANK(C37,$C$8:$C$50)</f>
        <v>27</v>
      </c>
      <c r="E37" s="28">
        <v>15</v>
      </c>
      <c r="F37" s="26">
        <f>RANK(E37,$E$8:$E$50)</f>
        <v>27</v>
      </c>
      <c r="G37" s="13">
        <f t="shared" si="0"/>
        <v>6.6666666666666666E-2</v>
      </c>
      <c r="H37" s="11">
        <v>46</v>
      </c>
      <c r="I37" s="30">
        <v>30</v>
      </c>
      <c r="J37" s="26">
        <f>RANK(I37,$I$8:$I$50)</f>
        <v>30</v>
      </c>
      <c r="K37" s="13">
        <f t="shared" si="1"/>
        <v>0.53333333333333333</v>
      </c>
    </row>
    <row r="38" spans="1:11" ht="15" customHeight="1" x14ac:dyDescent="0.25">
      <c r="A38" s="15">
        <f t="shared" si="2"/>
        <v>31</v>
      </c>
      <c r="B38" s="17" t="s">
        <v>30</v>
      </c>
      <c r="C38" s="25">
        <v>8</v>
      </c>
      <c r="D38" s="26">
        <f>RANK(C38,$C$8:$C$50)</f>
        <v>30</v>
      </c>
      <c r="E38" s="28">
        <v>0</v>
      </c>
      <c r="F38" s="26">
        <f>RANK(E38,$E$8:$E$50)</f>
        <v>36</v>
      </c>
      <c r="G38" s="13">
        <f t="shared" si="0"/>
        <v>1</v>
      </c>
      <c r="H38" s="11">
        <v>43</v>
      </c>
      <c r="I38" s="30">
        <v>11</v>
      </c>
      <c r="J38" s="26">
        <f>RANK(I38,$I$8:$I$50)</f>
        <v>33</v>
      </c>
      <c r="K38" s="13">
        <f t="shared" si="1"/>
        <v>2.9090909090909092</v>
      </c>
    </row>
    <row r="39" spans="1:11" ht="15" customHeight="1" x14ac:dyDescent="0.25">
      <c r="A39" s="15">
        <f t="shared" si="2"/>
        <v>32</v>
      </c>
      <c r="B39" s="17" t="s">
        <v>33</v>
      </c>
      <c r="C39" s="25">
        <v>8</v>
      </c>
      <c r="D39" s="26">
        <f>RANK(C39,$C$8:$C$50)</f>
        <v>30</v>
      </c>
      <c r="E39" s="28">
        <v>21</v>
      </c>
      <c r="F39" s="26">
        <f>RANK(E39,$E$8:$E$50)</f>
        <v>25</v>
      </c>
      <c r="G39" s="13">
        <f t="shared" si="0"/>
        <v>-0.61904761904761907</v>
      </c>
      <c r="H39" s="11">
        <v>38</v>
      </c>
      <c r="I39" s="30">
        <v>49</v>
      </c>
      <c r="J39" s="26">
        <f>RANK(I39,$I$8:$I$50)</f>
        <v>28</v>
      </c>
      <c r="K39" s="13">
        <f t="shared" si="1"/>
        <v>-0.22448979591836735</v>
      </c>
    </row>
    <row r="40" spans="1:11" ht="15" customHeight="1" x14ac:dyDescent="0.25">
      <c r="A40" s="15">
        <f t="shared" si="2"/>
        <v>33</v>
      </c>
      <c r="B40" s="17" t="s">
        <v>22</v>
      </c>
      <c r="C40" s="25">
        <v>1</v>
      </c>
      <c r="D40" s="26">
        <f>RANK(C40,$C$8:$C$50)</f>
        <v>34</v>
      </c>
      <c r="E40" s="28">
        <v>0</v>
      </c>
      <c r="F40" s="26">
        <f>RANK(E40,$E$8:$E$50)</f>
        <v>36</v>
      </c>
      <c r="G40" s="13">
        <f t="shared" si="0"/>
        <v>1</v>
      </c>
      <c r="H40" s="11">
        <v>20</v>
      </c>
      <c r="I40" s="30">
        <v>23</v>
      </c>
      <c r="J40" s="26">
        <f>RANK(I40,$I$8:$I$50)</f>
        <v>31</v>
      </c>
      <c r="K40" s="13">
        <f t="shared" si="1"/>
        <v>-0.13043478260869565</v>
      </c>
    </row>
    <row r="41" spans="1:11" ht="15" customHeight="1" x14ac:dyDescent="0.25">
      <c r="A41" s="15">
        <f t="shared" si="2"/>
        <v>34</v>
      </c>
      <c r="B41" s="17" t="s">
        <v>32</v>
      </c>
      <c r="C41" s="25">
        <v>2</v>
      </c>
      <c r="D41" s="26">
        <f>RANK(C41,$C$8:$C$50)</f>
        <v>32</v>
      </c>
      <c r="E41" s="28">
        <v>3</v>
      </c>
      <c r="F41" s="26">
        <f>RANK(E41,$E$8:$E$50)</f>
        <v>32</v>
      </c>
      <c r="G41" s="13">
        <f t="shared" si="0"/>
        <v>-0.33333333333333331</v>
      </c>
      <c r="H41" s="11">
        <v>16</v>
      </c>
      <c r="I41" s="30">
        <v>6</v>
      </c>
      <c r="J41" s="26">
        <f>RANK(I41,$I$8:$I$50)</f>
        <v>36</v>
      </c>
      <c r="K41" s="13">
        <f t="shared" si="1"/>
        <v>1.6666666666666667</v>
      </c>
    </row>
    <row r="42" spans="1:11" ht="15" customHeight="1" x14ac:dyDescent="0.25">
      <c r="A42" s="15">
        <f t="shared" si="2"/>
        <v>35</v>
      </c>
      <c r="B42" s="17" t="s">
        <v>39</v>
      </c>
      <c r="C42" s="25">
        <v>0</v>
      </c>
      <c r="D42" s="26">
        <f>RANK(C42,$C$8:$C$50)</f>
        <v>35</v>
      </c>
      <c r="E42" s="28">
        <v>2</v>
      </c>
      <c r="F42" s="26">
        <f>RANK(E42,$E$8:$E$50)</f>
        <v>34</v>
      </c>
      <c r="G42" s="13">
        <f t="shared" si="0"/>
        <v>-1</v>
      </c>
      <c r="H42" s="11">
        <v>7</v>
      </c>
      <c r="I42" s="30">
        <v>3</v>
      </c>
      <c r="J42" s="26">
        <f>RANK(I42,$I$8:$I$50)</f>
        <v>40</v>
      </c>
      <c r="K42" s="13">
        <f t="shared" si="1"/>
        <v>1.3333333333333333</v>
      </c>
    </row>
    <row r="43" spans="1:11" ht="15" customHeight="1" x14ac:dyDescent="0.25">
      <c r="A43" s="15">
        <f t="shared" si="2"/>
        <v>36</v>
      </c>
      <c r="B43" s="17" t="s">
        <v>43</v>
      </c>
      <c r="C43" s="25">
        <v>0</v>
      </c>
      <c r="D43" s="26">
        <f>RANK(C43,$C$8:$C$50)</f>
        <v>35</v>
      </c>
      <c r="E43" s="28">
        <v>0</v>
      </c>
      <c r="F43" s="26">
        <f>RANK(E43,$E$8:$E$50)</f>
        <v>36</v>
      </c>
      <c r="G43" s="13">
        <f t="shared" si="0"/>
        <v>0</v>
      </c>
      <c r="H43" s="11">
        <v>4</v>
      </c>
      <c r="I43" s="30">
        <v>0</v>
      </c>
      <c r="J43" s="26">
        <f>RANK(I43,$I$8:$I$50)</f>
        <v>42</v>
      </c>
      <c r="K43" s="13">
        <f t="shared" si="1"/>
        <v>1</v>
      </c>
    </row>
    <row r="44" spans="1:11" ht="15" customHeight="1" x14ac:dyDescent="0.25">
      <c r="A44" s="15">
        <f t="shared" si="2"/>
        <v>37</v>
      </c>
      <c r="B44" s="17" t="s">
        <v>44</v>
      </c>
      <c r="C44" s="25">
        <v>0</v>
      </c>
      <c r="D44" s="26">
        <f>RANK(C44,$C$8:$C$50)</f>
        <v>35</v>
      </c>
      <c r="E44" s="28">
        <v>0</v>
      </c>
      <c r="F44" s="26">
        <f>RANK(E44,$E$8:$E$50)</f>
        <v>36</v>
      </c>
      <c r="G44" s="13">
        <f t="shared" si="0"/>
        <v>0</v>
      </c>
      <c r="H44" s="11">
        <v>3</v>
      </c>
      <c r="I44" s="30">
        <v>0</v>
      </c>
      <c r="J44" s="26">
        <f>RANK(I44,$I$8:$I$50)</f>
        <v>42</v>
      </c>
      <c r="K44" s="13">
        <f t="shared" ref="K44:K49" si="4">IF(ISERROR((H44-I44)/I44), IF(I44=0,IF(H44&gt;0,1,IF(H44=0,0,((H44-I44)/I44)))),(H44-I44)/I44)</f>
        <v>1</v>
      </c>
    </row>
    <row r="45" spans="1:11" ht="15" customHeight="1" x14ac:dyDescent="0.25">
      <c r="A45" s="15">
        <f t="shared" si="2"/>
        <v>38</v>
      </c>
      <c r="B45" s="17" t="s">
        <v>42</v>
      </c>
      <c r="C45" s="25">
        <v>0</v>
      </c>
      <c r="D45" s="26">
        <f>RANK(C45,$C$8:$C$50)</f>
        <v>35</v>
      </c>
      <c r="E45" s="28">
        <v>3</v>
      </c>
      <c r="F45" s="26">
        <f>RANK(E45,$E$8:$E$50)</f>
        <v>32</v>
      </c>
      <c r="G45" s="13">
        <f t="shared" si="0"/>
        <v>-1</v>
      </c>
      <c r="H45" s="11">
        <v>2</v>
      </c>
      <c r="I45" s="30">
        <v>3</v>
      </c>
      <c r="J45" s="26">
        <f>RANK(I45,$I$8:$I$50)</f>
        <v>40</v>
      </c>
      <c r="K45" s="13">
        <f t="shared" si="4"/>
        <v>-0.33333333333333331</v>
      </c>
    </row>
    <row r="46" spans="1:11" ht="15" customHeight="1" x14ac:dyDescent="0.25">
      <c r="A46" s="15">
        <f t="shared" si="2"/>
        <v>39</v>
      </c>
      <c r="B46" s="17" t="s">
        <v>46</v>
      </c>
      <c r="C46" s="25">
        <v>0</v>
      </c>
      <c r="D46" s="26">
        <f t="shared" ref="D46:D50" si="5">RANK(C46,$C$8:$C$50)</f>
        <v>35</v>
      </c>
      <c r="E46" s="28">
        <v>0</v>
      </c>
      <c r="F46" s="26">
        <f t="shared" ref="F46:F50" si="6">RANK(E46,$E$8:$E$50)</f>
        <v>36</v>
      </c>
      <c r="G46" s="13">
        <f t="shared" ref="G46:G50" si="7">IF(ISERROR((C46-E46)/E46), IF(E46=0,IF(C46&gt;0,1,IF(C46=0,0,((C46-E46)/E46)))),(C46-E46)/E46)</f>
        <v>0</v>
      </c>
      <c r="H46" s="11">
        <v>1</v>
      </c>
      <c r="I46" s="30">
        <v>4</v>
      </c>
      <c r="J46" s="26">
        <f t="shared" ref="J46:J50" si="8">RANK(I46,$I$8:$I$50)</f>
        <v>39</v>
      </c>
      <c r="K46" s="13">
        <f t="shared" si="4"/>
        <v>-0.75</v>
      </c>
    </row>
    <row r="47" spans="1:11" ht="15" customHeight="1" x14ac:dyDescent="0.25">
      <c r="A47" s="15">
        <f t="shared" si="2"/>
        <v>40</v>
      </c>
      <c r="B47" s="17" t="s">
        <v>45</v>
      </c>
      <c r="C47" s="25">
        <v>0</v>
      </c>
      <c r="D47" s="26">
        <f t="shared" si="5"/>
        <v>35</v>
      </c>
      <c r="E47" s="28">
        <v>0</v>
      </c>
      <c r="F47" s="26">
        <f t="shared" si="6"/>
        <v>36</v>
      </c>
      <c r="G47" s="13">
        <f t="shared" si="7"/>
        <v>0</v>
      </c>
      <c r="H47" s="11">
        <v>1</v>
      </c>
      <c r="I47" s="30">
        <v>5</v>
      </c>
      <c r="J47" s="26">
        <f t="shared" si="8"/>
        <v>38</v>
      </c>
      <c r="K47" s="13">
        <f t="shared" si="4"/>
        <v>-0.8</v>
      </c>
    </row>
    <row r="48" spans="1:11" ht="15" customHeight="1" x14ac:dyDescent="0.25">
      <c r="A48" s="15">
        <f t="shared" si="2"/>
        <v>41</v>
      </c>
      <c r="B48" s="17" t="s">
        <v>47</v>
      </c>
      <c r="C48" s="25">
        <v>0</v>
      </c>
      <c r="D48" s="26">
        <f t="shared" si="5"/>
        <v>35</v>
      </c>
      <c r="E48" s="28">
        <v>0</v>
      </c>
      <c r="F48" s="26">
        <f t="shared" si="6"/>
        <v>36</v>
      </c>
      <c r="G48" s="13">
        <f t="shared" si="7"/>
        <v>0</v>
      </c>
      <c r="H48" s="11">
        <v>1</v>
      </c>
      <c r="I48" s="30">
        <v>6</v>
      </c>
      <c r="J48" s="26">
        <f t="shared" si="8"/>
        <v>36</v>
      </c>
      <c r="K48" s="13">
        <f t="shared" si="4"/>
        <v>-0.83333333333333337</v>
      </c>
    </row>
    <row r="49" spans="1:11" ht="15" customHeight="1" x14ac:dyDescent="0.25">
      <c r="A49" s="15">
        <f t="shared" si="2"/>
        <v>42</v>
      </c>
      <c r="B49" s="17" t="s">
        <v>48</v>
      </c>
      <c r="C49" s="25">
        <v>0</v>
      </c>
      <c r="D49" s="26">
        <f t="shared" si="5"/>
        <v>35</v>
      </c>
      <c r="E49" s="28">
        <v>0</v>
      </c>
      <c r="F49" s="26">
        <f t="shared" si="6"/>
        <v>36</v>
      </c>
      <c r="G49" s="13">
        <f t="shared" si="7"/>
        <v>0</v>
      </c>
      <c r="H49" s="11">
        <v>1</v>
      </c>
      <c r="I49" s="30">
        <v>7</v>
      </c>
      <c r="J49" s="26">
        <f t="shared" si="8"/>
        <v>35</v>
      </c>
      <c r="K49" s="13">
        <f t="shared" si="4"/>
        <v>-0.8571428571428571</v>
      </c>
    </row>
    <row r="50" spans="1:11" ht="15" customHeight="1" thickBot="1" x14ac:dyDescent="0.3">
      <c r="A50" s="31">
        <f t="shared" si="2"/>
        <v>43</v>
      </c>
      <c r="B50" s="32" t="s">
        <v>54</v>
      </c>
      <c r="C50" s="33">
        <v>0</v>
      </c>
      <c r="D50" s="34">
        <f t="shared" si="5"/>
        <v>35</v>
      </c>
      <c r="E50" s="35">
        <v>2</v>
      </c>
      <c r="F50" s="34">
        <f t="shared" si="6"/>
        <v>34</v>
      </c>
      <c r="G50" s="36">
        <f t="shared" si="7"/>
        <v>-1</v>
      </c>
      <c r="H50" s="37">
        <v>0</v>
      </c>
      <c r="I50" s="38">
        <v>8</v>
      </c>
      <c r="J50" s="34">
        <f t="shared" si="8"/>
        <v>34</v>
      </c>
      <c r="K50" s="36">
        <f t="shared" ref="K49:K50" si="9">IF(ISERROR((H50-I50)/I50), IF(I50=0,IF(H50&gt;0,1,IF(H50=0,0,((H50-I50)/I50)))),(H50-I50)/I50)</f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50 K8:K50">
    <cfRule type="cellIs" dxfId="0" priority="56" operator="lessThan">
      <formula>0</formula>
    </cfRule>
  </conditionalFormatting>
  <printOptions horizontalCentered="1"/>
  <pageMargins left="0.39370078740157483" right="0.39370078740157483" top="0.59055118110236227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7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G8:G50</xm:sqref>
        </x14:conditionalFormatting>
        <x14:conditionalFormatting xmlns:xm="http://schemas.microsoft.com/office/excel/2006/main">
          <x14:cfRule type="iconSet" priority="98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D2221_May22</vt:lpstr>
      <vt:lpstr>D2221_May22!Print_Area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Georgios Diakatos</cp:lastModifiedBy>
  <cp:lastPrinted>2022-01-19T14:01:10Z</cp:lastPrinted>
  <dcterms:created xsi:type="dcterms:W3CDTF">2014-06-13T11:16:12Z</dcterms:created>
  <dcterms:modified xsi:type="dcterms:W3CDTF">2022-06-16T10:04:50Z</dcterms:modified>
</cp:coreProperties>
</file>