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2" windowWidth="20112" windowHeight="7680"/>
  </bookViews>
  <sheets>
    <sheet name="D2120_Oct21" sheetId="1" r:id="rId1"/>
  </sheets>
  <definedNames>
    <definedName name="_xlnm.Print_Area" localSheetId="0">D2120_Oct21!$A$1:$K$50</definedName>
  </definedNames>
  <calcPr calcId="144525"/>
</workbook>
</file>

<file path=xl/calcChain.xml><?xml version="1.0" encoding="utf-8"?>
<calcChain xmlns="http://schemas.openxmlformats.org/spreadsheetml/2006/main">
  <c r="D49" i="1" l="1"/>
  <c r="J49" i="1"/>
  <c r="K49" i="1"/>
  <c r="F49" i="1"/>
  <c r="G49" i="1"/>
  <c r="A49" i="1"/>
  <c r="A50" i="1" s="1"/>
  <c r="K45" i="1" l="1"/>
  <c r="K46" i="1"/>
  <c r="J45" i="1"/>
  <c r="J46" i="1"/>
  <c r="G45" i="1"/>
  <c r="G46" i="1"/>
  <c r="F45" i="1"/>
  <c r="F46" i="1"/>
  <c r="D45" i="1"/>
  <c r="D46" i="1"/>
  <c r="J50" i="1" l="1"/>
  <c r="F50" i="1"/>
  <c r="D50" i="1"/>
  <c r="J41" i="1"/>
  <c r="K41" i="1"/>
  <c r="J42" i="1"/>
  <c r="K42" i="1"/>
  <c r="J43" i="1"/>
  <c r="K43" i="1"/>
  <c r="J44" i="1"/>
  <c r="K44" i="1"/>
  <c r="J47" i="1"/>
  <c r="K47" i="1"/>
  <c r="J48" i="1"/>
  <c r="K48" i="1"/>
  <c r="F41" i="1"/>
  <c r="G41" i="1"/>
  <c r="F42" i="1"/>
  <c r="G42" i="1"/>
  <c r="F43" i="1"/>
  <c r="G43" i="1"/>
  <c r="F44" i="1"/>
  <c r="G44" i="1"/>
  <c r="F47" i="1"/>
  <c r="G47" i="1"/>
  <c r="F48" i="1"/>
  <c r="G48" i="1"/>
  <c r="D41" i="1"/>
  <c r="D42" i="1"/>
  <c r="D43" i="1"/>
  <c r="D44" i="1"/>
  <c r="D47" i="1"/>
  <c r="D48" i="1"/>
  <c r="J31" i="1" l="1"/>
  <c r="K31" i="1"/>
  <c r="J32" i="1"/>
  <c r="K32" i="1"/>
  <c r="G31" i="1"/>
  <c r="G32" i="1"/>
  <c r="F31" i="1"/>
  <c r="F32" i="1"/>
  <c r="D31" i="1"/>
  <c r="D32" i="1"/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3" i="1"/>
  <c r="K34" i="1"/>
  <c r="K35" i="1"/>
  <c r="K36" i="1"/>
  <c r="K37" i="1"/>
  <c r="K38" i="1"/>
  <c r="K39" i="1"/>
  <c r="K40" i="1"/>
  <c r="K50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3" i="1"/>
  <c r="J34" i="1"/>
  <c r="J35" i="1"/>
  <c r="J36" i="1"/>
  <c r="J37" i="1"/>
  <c r="J38" i="1"/>
  <c r="J39" i="1"/>
  <c r="J40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3" i="1"/>
  <c r="G34" i="1"/>
  <c r="G35" i="1"/>
  <c r="G36" i="1"/>
  <c r="G37" i="1"/>
  <c r="G38" i="1"/>
  <c r="G39" i="1"/>
  <c r="G40" i="1"/>
  <c r="G50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3" i="1"/>
  <c r="F34" i="1"/>
  <c r="F35" i="1"/>
  <c r="F36" i="1"/>
  <c r="F37" i="1"/>
  <c r="F38" i="1"/>
  <c r="F39" i="1"/>
  <c r="F40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3" i="1"/>
  <c r="D34" i="1"/>
  <c r="D35" i="1"/>
  <c r="D36" i="1"/>
  <c r="D37" i="1"/>
  <c r="D38" i="1"/>
  <c r="D39" i="1"/>
  <c r="D40" i="1"/>
  <c r="J8" i="1" l="1"/>
  <c r="F8" i="1"/>
  <c r="D8" i="1"/>
  <c r="I7" i="1"/>
  <c r="H7" i="1"/>
  <c r="E7" i="1"/>
  <c r="C7" i="1"/>
  <c r="G8" i="1" l="1"/>
  <c r="K7" i="1" l="1"/>
  <c r="G7" i="1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K8" i="1"/>
  <c r="K6" i="1"/>
  <c r="A44" i="1" l="1"/>
  <c r="A45" i="1" s="1"/>
  <c r="A46" i="1" s="1"/>
  <c r="A47" i="1" s="1"/>
  <c r="A48" i="1" s="1"/>
</calcChain>
</file>

<file path=xl/sharedStrings.xml><?xml version="1.0" encoding="utf-8"?>
<sst xmlns="http://schemas.openxmlformats.org/spreadsheetml/2006/main" count="55" uniqueCount="55">
  <si>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</si>
  <si>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</si>
  <si>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</si>
  <si>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</si>
  <si>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</si>
  <si>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</si>
  <si>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</si>
  <si>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</si>
  <si>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</si>
  <si>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</si>
  <si>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</si>
  <si>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</si>
  <si>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</si>
  <si>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</si>
  <si>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</si>
  <si>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</si>
  <si>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</si>
  <si>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</si>
  <si>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</si>
  <si>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</si>
  <si>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</si>
  <si>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KIA MOTORS</t>
  </si>
  <si>
    <t>MINI</t>
  </si>
  <si>
    <t>SMART</t>
  </si>
  <si>
    <t>JEEP</t>
  </si>
  <si>
    <t>HONDA</t>
  </si>
  <si>
    <t>ALFA ROMEO</t>
  </si>
  <si>
    <t>DACIA</t>
  </si>
  <si>
    <t>MITSUBISHI</t>
  </si>
  <si>
    <t>LEXUS</t>
  </si>
  <si>
    <t>LAND ROVER</t>
  </si>
  <si>
    <t>SUBARU</t>
  </si>
  <si>
    <t>PORSCHE</t>
  </si>
  <si>
    <t>ABARTH</t>
  </si>
  <si>
    <t>JAGUAR</t>
  </si>
  <si>
    <t>MAZDA</t>
  </si>
  <si>
    <t>CHEVROLET</t>
  </si>
  <si>
    <t>TESLA</t>
  </si>
  <si>
    <t>CUPRA</t>
  </si>
  <si>
    <t>% D21/20</t>
  </si>
  <si>
    <t xml:space="preserve">ΤΑΞΙΝΟΜΗΣΕΙΣ ΕΠΙΒΑΤΙΚΩΝ ΟΧΗΜΑΤΩΝ </t>
  </si>
  <si>
    <t xml:space="preserve">PASSENGER CAR'S REGISTRATIONS </t>
  </si>
  <si>
    <t>MASERATI</t>
  </si>
  <si>
    <t>DFM</t>
  </si>
  <si>
    <t>LAMBORGHINI</t>
  </si>
  <si>
    <t>MORGAN</t>
  </si>
  <si>
    <t>BENTLEY</t>
  </si>
  <si>
    <t>ZHIDOU</t>
  </si>
  <si>
    <t>DAIHATSU</t>
  </si>
  <si>
    <t>October '21 -YTD</t>
  </si>
  <si>
    <t>Oct. '21</t>
  </si>
  <si>
    <t>Oct. '20</t>
  </si>
  <si>
    <t>Oct. '21 - YTD</t>
  </si>
  <si>
    <t>Oct. '20 - YTD</t>
  </si>
  <si>
    <t>ESAGONO ENERGIA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</si>
</sst>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44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left" vertical="center"/>
    </xf>
    <xf numFmtId="164" fontId="5" fillId="3" borderId="6" xfId="1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right" vertical="center"/>
    </xf>
    <xf numFmtId="164" fontId="6" fillId="3" borderId="10" xfId="1" applyNumberFormat="1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17" fontId="5" fillId="2" borderId="1" xfId="2" applyNumberFormat="1" applyFont="1" applyFill="1" applyBorder="1" applyAlignment="1">
      <alignment horizontal="center" vertical="center"/>
    </xf>
    <xf numFmtId="3" fontId="5" fillId="2" borderId="4" xfId="2" applyNumberFormat="1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 wrapText="1"/>
    </xf>
    <xf numFmtId="3" fontId="6" fillId="3" borderId="17" xfId="0" applyNumberFormat="1" applyFont="1" applyFill="1" applyBorder="1" applyAlignment="1">
      <alignment horizontal="center" vertical="center" wrapText="1"/>
    </xf>
    <xf numFmtId="165" fontId="10" fillId="3" borderId="18" xfId="2" applyNumberFormat="1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center" vertical="center" wrapText="1"/>
    </xf>
    <xf numFmtId="165" fontId="10" fillId="3" borderId="20" xfId="2" applyNumberFormat="1" applyFont="1" applyFill="1" applyBorder="1" applyAlignment="1">
      <alignment horizontal="center" vertical="center"/>
    </xf>
    <xf numFmtId="3" fontId="7" fillId="3" borderId="21" xfId="0" applyNumberFormat="1" applyFont="1" applyFill="1" applyBorder="1" applyAlignment="1">
      <alignment horizontal="center" vertical="center" wrapText="1"/>
    </xf>
    <xf numFmtId="3" fontId="7" fillId="3" borderId="22" xfId="0" applyNumberFormat="1" applyFont="1" applyFill="1" applyBorder="1" applyAlignment="1">
      <alignment horizontal="center" vertical="center" wrapText="1"/>
    </xf>
    <xf numFmtId="3" fontId="6" fillId="3" borderId="21" xfId="0" applyNumberFormat="1" applyFont="1" applyFill="1" applyBorder="1" applyAlignment="1">
      <alignment horizontal="center" vertical="center" wrapText="1"/>
    </xf>
    <xf numFmtId="3" fontId="6" fillId="3" borderId="22" xfId="0" applyNumberFormat="1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vertical="center" wrapText="1"/>
    </xf>
    <xf numFmtId="3" fontId="6" fillId="3" borderId="25" xfId="0" applyNumberFormat="1" applyFont="1" applyFill="1" applyBorder="1" applyAlignment="1">
      <alignment horizontal="center" vertical="center" wrapText="1"/>
    </xf>
    <xf numFmtId="165" fontId="10" fillId="3" borderId="26" xfId="2" applyNumberFormat="1" applyFont="1" applyFill="1" applyBorder="1" applyAlignment="1">
      <alignment horizontal="center" vertical="center"/>
    </xf>
    <xf numFmtId="3" fontId="7" fillId="3" borderId="27" xfId="0" applyNumberFormat="1" applyFont="1" applyFill="1" applyBorder="1" applyAlignment="1">
      <alignment horizontal="center" vertical="center" wrapText="1"/>
    </xf>
    <xf numFmtId="164" fontId="6" fillId="3" borderId="28" xfId="1" applyNumberFormat="1" applyFont="1" applyFill="1" applyBorder="1" applyAlignment="1">
      <alignment horizontal="right" vertical="center"/>
    </xf>
    <xf numFmtId="3" fontId="6" fillId="2" borderId="29" xfId="0" applyNumberFormat="1" applyFont="1" applyFill="1" applyBorder="1" applyAlignment="1">
      <alignment horizontal="center" vertical="center" wrapText="1"/>
    </xf>
    <xf numFmtId="3" fontId="6" fillId="3" borderId="27" xfId="0" applyNumberFormat="1" applyFont="1" applyFill="1" applyBorder="1" applyAlignment="1">
      <alignment horizontal="center" vertical="center" wrapText="1"/>
    </xf>
    <xf numFmtId="3" fontId="5" fillId="3" borderId="4" xfId="2" applyNumberFormat="1" applyFont="1" applyFill="1" applyBorder="1" applyAlignment="1">
      <alignment horizontal="center" vertical="center"/>
    </xf>
    <xf numFmtId="3" fontId="5" fillId="3" borderId="16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15" xfId="2" applyNumberFormat="1" applyFont="1" applyFill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5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40004</xdr:colOff>
      <xdr:row>0</xdr:row>
      <xdr:rowOff>32150</xdr:rowOff>
    </xdr:from>
    <xdr:to>
      <xdr:col>10</xdr:col>
      <xdr:colOff>724004</xdr:colOff>
      <xdr:row>3</xdr:row>
      <xdr:rowOff>207275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9804" y="32150"/>
          <a:ext cx="684000" cy="1074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50"/>
  <sheetViews>
    <sheetView tabSelected="1" zoomScale="90" zoomScaleNormal="90" zoomScaleSheetLayoutView="100" workbookViewId="0">
      <selection activeCell="A2" sqref="A2"/>
    </sheetView>
  </sheetViews>
  <sheetFormatPr defaultColWidth="9.109375" defaultRowHeight="11.4" x14ac:dyDescent="0.25"/>
  <cols>
    <col min="1" max="1" width="6.77734375" style="1" customWidth="1"/>
    <col min="2" max="2" width="16.77734375" style="1" customWidth="1"/>
    <col min="3" max="3" width="7.77734375" style="1" customWidth="1"/>
    <col min="4" max="4" width="5.77734375" style="1" customWidth="1"/>
    <col min="5" max="5" width="7.77734375" style="1" customWidth="1"/>
    <col min="6" max="6" width="5.77734375" style="1" customWidth="1"/>
    <col min="7" max="7" width="10.77734375" style="1" customWidth="1"/>
    <col min="8" max="8" width="13.77734375" style="1" customWidth="1"/>
    <col min="9" max="9" width="7.77734375" style="1" customWidth="1"/>
    <col min="10" max="10" width="5.77734375" style="2" customWidth="1"/>
    <col min="11" max="11" width="10.77734375" style="1" customWidth="1"/>
    <col min="12" max="16384" width="9.109375" style="1"/>
  </cols>
  <sheetData>
    <row r="1" spans="1:11" ht="37.5" customHeight="1" x14ac:dyDescent="0.25"/>
    <row r="2" spans="1:11" ht="15" customHeight="1" x14ac:dyDescent="0.25">
      <c r="A2" s="3" t="s">
        <v>49</v>
      </c>
      <c r="B2" s="4"/>
      <c r="C2" s="4"/>
      <c r="D2" s="4"/>
    </row>
    <row r="3" spans="1:11" ht="18.75" customHeight="1" x14ac:dyDescent="0.25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.75" customHeight="1" x14ac:dyDescent="0.25">
      <c r="A4" s="41" t="s">
        <v>41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1.25" customHeight="1" thickBot="1" x14ac:dyDescent="0.3">
      <c r="G5" s="2"/>
    </row>
    <row r="6" spans="1:11" ht="15" customHeight="1" x14ac:dyDescent="0.25">
      <c r="A6" s="18" t="s">
        <v>0</v>
      </c>
      <c r="B6" s="6" t="s">
        <v>1</v>
      </c>
      <c r="C6" s="42" t="s">
        <v>50</v>
      </c>
      <c r="D6" s="43"/>
      <c r="E6" s="43" t="s">
        <v>51</v>
      </c>
      <c r="F6" s="43"/>
      <c r="G6" s="22" t="s">
        <v>39</v>
      </c>
      <c r="H6" s="20" t="s">
        <v>52</v>
      </c>
      <c r="I6" s="43" t="s">
        <v>53</v>
      </c>
      <c r="J6" s="43"/>
      <c r="K6" s="7" t="str">
        <f>G6</f>
        <v>% D21/20</v>
      </c>
    </row>
    <row r="7" spans="1:11" s="5" customFormat="1" ht="15" customHeight="1" thickBot="1" x14ac:dyDescent="0.3">
      <c r="A7" s="19" t="s">
        <v>2</v>
      </c>
      <c r="B7" s="8" t="s">
        <v>3</v>
      </c>
      <c r="C7" s="39">
        <f>SUM(C8:C50)</f>
        <v>6336</v>
      </c>
      <c r="D7" s="40"/>
      <c r="E7" s="40">
        <f>SUM(E8:E50)</f>
        <v>6847</v>
      </c>
      <c r="F7" s="40"/>
      <c r="G7" s="9">
        <f>C7/E7-1</f>
        <v>-7.4631225354169661E-2</v>
      </c>
      <c r="H7" s="21">
        <f>SUM(H8:H50)</f>
        <v>88094</v>
      </c>
      <c r="I7" s="40">
        <f>SUM(I8:I50)</f>
        <v>66893</v>
      </c>
      <c r="J7" s="40"/>
      <c r="K7" s="9">
        <f>H7/I7-1</f>
        <v>0.3169389921217467</v>
      </c>
    </row>
    <row r="8" spans="1:11" ht="15" customHeight="1" x14ac:dyDescent="0.25">
      <c r="A8" s="14">
        <v>1</v>
      </c>
      <c r="B8" s="16" t="s">
        <v>4</v>
      </c>
      <c r="C8" s="23">
        <v>608</v>
      </c>
      <c r="D8" s="24">
        <f>RANK(C8,$C$8:$C$50)</f>
        <v>3</v>
      </c>
      <c r="E8" s="27">
        <v>592</v>
      </c>
      <c r="F8" s="24">
        <f>RANK(E8,$E$8:$E$50)</f>
        <v>1</v>
      </c>
      <c r="G8" s="12">
        <f t="shared" ref="G8:G50" si="0">IF(ISERROR((C8-E8)/E8), IF(E8=0,IF(C8&gt;0,1,IF(C8=0,0,((C8-E8)/E8)))),(C8-E8)/E8)</f>
        <v>2.7027027027027029E-2</v>
      </c>
      <c r="H8" s="10">
        <v>11325</v>
      </c>
      <c r="I8" s="29">
        <v>8969</v>
      </c>
      <c r="J8" s="24">
        <f>RANK(I8,$I$8:$I$50)</f>
        <v>1</v>
      </c>
      <c r="K8" s="12">
        <f t="shared" ref="K8:K50" si="1">IF(ISERROR((H8-I8)/I8), IF(I8=0,IF(H8&gt;0,1,IF(H8=0,0,((H8-I8)/I8)))),(H8-I8)/I8)</f>
        <v>0.26268257330806111</v>
      </c>
    </row>
    <row r="9" spans="1:11" ht="15" customHeight="1" x14ac:dyDescent="0.25">
      <c r="A9" s="15">
        <f t="shared" ref="A9:A50" si="2">A8+1</f>
        <v>2</v>
      </c>
      <c r="B9" s="17" t="s">
        <v>8</v>
      </c>
      <c r="C9" s="25">
        <v>644</v>
      </c>
      <c r="D9" s="26">
        <f>RANK(C9,$C$8:$C$50)</f>
        <v>2</v>
      </c>
      <c r="E9" s="28">
        <v>590</v>
      </c>
      <c r="F9" s="26">
        <f>RANK(E9,$E$8:$E$50)</f>
        <v>2</v>
      </c>
      <c r="G9" s="13">
        <f t="shared" si="0"/>
        <v>9.152542372881356E-2</v>
      </c>
      <c r="H9" s="11">
        <v>9405</v>
      </c>
      <c r="I9" s="30">
        <v>6442</v>
      </c>
      <c r="J9" s="26">
        <f>RANK(I9,$I$8:$I$50)</f>
        <v>2</v>
      </c>
      <c r="K9" s="13">
        <f t="shared" si="1"/>
        <v>0.45995032598571872</v>
      </c>
    </row>
    <row r="10" spans="1:11" ht="15" customHeight="1" x14ac:dyDescent="0.25">
      <c r="A10" s="15">
        <f t="shared" si="2"/>
        <v>3</v>
      </c>
      <c r="B10" s="17" t="s">
        <v>14</v>
      </c>
      <c r="C10" s="25">
        <v>657</v>
      </c>
      <c r="D10" s="26">
        <f>RANK(C10,$C$8:$C$50)</f>
        <v>1</v>
      </c>
      <c r="E10" s="28">
        <v>499</v>
      </c>
      <c r="F10" s="26">
        <f>RANK(E10,$E$8:$E$50)</f>
        <v>5</v>
      </c>
      <c r="G10" s="13">
        <f t="shared" si="0"/>
        <v>0.31663326653306612</v>
      </c>
      <c r="H10" s="11">
        <v>7662</v>
      </c>
      <c r="I10" s="30">
        <v>4739</v>
      </c>
      <c r="J10" s="26">
        <f>RANK(I10,$I$8:$I$50)</f>
        <v>4</v>
      </c>
      <c r="K10" s="13">
        <f t="shared" si="1"/>
        <v>0.6167967925722726</v>
      </c>
    </row>
    <row r="11" spans="1:11" ht="15" customHeight="1" x14ac:dyDescent="0.25">
      <c r="A11" s="15">
        <f t="shared" si="2"/>
        <v>4</v>
      </c>
      <c r="B11" s="17" t="s">
        <v>5</v>
      </c>
      <c r="C11" s="25">
        <v>524</v>
      </c>
      <c r="D11" s="26">
        <f>RANK(C11,$C$8:$C$50)</f>
        <v>5</v>
      </c>
      <c r="E11" s="28">
        <v>543</v>
      </c>
      <c r="F11" s="26">
        <f>RANK(E11,$E$8:$E$50)</f>
        <v>3</v>
      </c>
      <c r="G11" s="13">
        <f t="shared" si="0"/>
        <v>-3.4990791896869246E-2</v>
      </c>
      <c r="H11" s="11">
        <v>6684</v>
      </c>
      <c r="I11" s="30">
        <v>5740</v>
      </c>
      <c r="J11" s="26">
        <f>RANK(I11,$I$8:$I$50)</f>
        <v>3</v>
      </c>
      <c r="K11" s="13">
        <f t="shared" si="1"/>
        <v>0.16445993031358885</v>
      </c>
    </row>
    <row r="12" spans="1:11" ht="15" customHeight="1" x14ac:dyDescent="0.25">
      <c r="A12" s="15">
        <f t="shared" si="2"/>
        <v>5</v>
      </c>
      <c r="B12" s="17" t="s">
        <v>7</v>
      </c>
      <c r="C12" s="25">
        <v>539</v>
      </c>
      <c r="D12" s="26">
        <f>RANK(C12,$C$8:$C$50)</f>
        <v>4</v>
      </c>
      <c r="E12" s="28">
        <v>501</v>
      </c>
      <c r="F12" s="26">
        <f>RANK(E12,$E$8:$E$50)</f>
        <v>4</v>
      </c>
      <c r="G12" s="13">
        <f t="shared" si="0"/>
        <v>7.5848303393213579E-2</v>
      </c>
      <c r="H12" s="11">
        <v>5538</v>
      </c>
      <c r="I12" s="30">
        <v>4082</v>
      </c>
      <c r="J12" s="26">
        <f>RANK(I12,$I$8:$I$50)</f>
        <v>5</v>
      </c>
      <c r="K12" s="13">
        <f t="shared" si="1"/>
        <v>0.35668789808917195</v>
      </c>
    </row>
    <row r="13" spans="1:11" ht="15" customHeight="1" x14ac:dyDescent="0.25">
      <c r="A13" s="15">
        <f t="shared" si="2"/>
        <v>6</v>
      </c>
      <c r="B13" s="17" t="s">
        <v>10</v>
      </c>
      <c r="C13" s="25">
        <v>262</v>
      </c>
      <c r="D13" s="26">
        <f>RANK(C13,$C$8:$C$50)</f>
        <v>11</v>
      </c>
      <c r="E13" s="28">
        <v>303</v>
      </c>
      <c r="F13" s="26">
        <f>RANK(E13,$E$8:$E$50)</f>
        <v>12</v>
      </c>
      <c r="G13" s="13">
        <f t="shared" si="0"/>
        <v>-0.13531353135313531</v>
      </c>
      <c r="H13" s="11">
        <v>4544</v>
      </c>
      <c r="I13" s="30">
        <v>3342</v>
      </c>
      <c r="J13" s="26">
        <f>RANK(I13,$I$8:$I$50)</f>
        <v>7</v>
      </c>
      <c r="K13" s="13">
        <f t="shared" si="1"/>
        <v>0.35966487133453023</v>
      </c>
    </row>
    <row r="14" spans="1:11" ht="15" customHeight="1" x14ac:dyDescent="0.25">
      <c r="A14" s="15">
        <f t="shared" si="2"/>
        <v>7</v>
      </c>
      <c r="B14" s="17" t="s">
        <v>9</v>
      </c>
      <c r="C14" s="25">
        <v>398</v>
      </c>
      <c r="D14" s="26">
        <f>RANK(C14,$C$8:$C$50)</f>
        <v>6</v>
      </c>
      <c r="E14" s="28">
        <v>320</v>
      </c>
      <c r="F14" s="26">
        <f>RANK(E14,$E$8:$E$50)</f>
        <v>10</v>
      </c>
      <c r="G14" s="13">
        <f t="shared" si="0"/>
        <v>0.24374999999999999</v>
      </c>
      <c r="H14" s="11">
        <v>4454</v>
      </c>
      <c r="I14" s="30">
        <v>3051</v>
      </c>
      <c r="J14" s="26">
        <f>RANK(I14,$I$8:$I$50)</f>
        <v>8</v>
      </c>
      <c r="K14" s="13">
        <f t="shared" si="1"/>
        <v>0.45984922976073417</v>
      </c>
    </row>
    <row r="15" spans="1:11" ht="15" customHeight="1" x14ac:dyDescent="0.25">
      <c r="A15" s="15">
        <f t="shared" si="2"/>
        <v>8</v>
      </c>
      <c r="B15" s="17" t="s">
        <v>21</v>
      </c>
      <c r="C15" s="25">
        <v>281</v>
      </c>
      <c r="D15" s="26">
        <f>RANK(C15,$C$8:$C$50)</f>
        <v>8</v>
      </c>
      <c r="E15" s="28">
        <v>210</v>
      </c>
      <c r="F15" s="26">
        <f>RANK(E15,$E$8:$E$50)</f>
        <v>17</v>
      </c>
      <c r="G15" s="13">
        <f t="shared" si="0"/>
        <v>0.33809523809523812</v>
      </c>
      <c r="H15" s="11">
        <v>4234</v>
      </c>
      <c r="I15" s="30">
        <v>2095</v>
      </c>
      <c r="J15" s="26">
        <f>RANK(I15,$I$8:$I$50)</f>
        <v>15</v>
      </c>
      <c r="K15" s="13">
        <f t="shared" si="1"/>
        <v>1.0210023866348448</v>
      </c>
    </row>
    <row r="16" spans="1:11" ht="15" customHeight="1" x14ac:dyDescent="0.25">
      <c r="A16" s="15">
        <f t="shared" si="2"/>
        <v>9</v>
      </c>
      <c r="B16" s="17" t="s">
        <v>17</v>
      </c>
      <c r="C16" s="25">
        <v>272</v>
      </c>
      <c r="D16" s="26">
        <f>RANK(C16,$C$8:$C$50)</f>
        <v>10</v>
      </c>
      <c r="E16" s="28">
        <v>236</v>
      </c>
      <c r="F16" s="26">
        <f>RANK(E16,$E$8:$E$50)</f>
        <v>13</v>
      </c>
      <c r="G16" s="13">
        <f t="shared" si="0"/>
        <v>0.15254237288135594</v>
      </c>
      <c r="H16" s="11">
        <v>3702</v>
      </c>
      <c r="I16" s="30">
        <v>2577</v>
      </c>
      <c r="J16" s="26">
        <f>RANK(I16,$I$8:$I$50)</f>
        <v>12</v>
      </c>
      <c r="K16" s="13">
        <f t="shared" si="1"/>
        <v>0.43655413271245636</v>
      </c>
    </row>
    <row r="17" spans="1:11" ht="15" customHeight="1" x14ac:dyDescent="0.25">
      <c r="A17" s="15">
        <f t="shared" si="2"/>
        <v>10</v>
      </c>
      <c r="B17" s="17" t="s">
        <v>11</v>
      </c>
      <c r="C17" s="25">
        <v>260</v>
      </c>
      <c r="D17" s="26">
        <f>RANK(C17,$C$8:$C$50)</f>
        <v>12</v>
      </c>
      <c r="E17" s="28">
        <v>427</v>
      </c>
      <c r="F17" s="26">
        <f>RANK(E17,$E$8:$E$50)</f>
        <v>6</v>
      </c>
      <c r="G17" s="13">
        <f t="shared" si="0"/>
        <v>-0.3911007025761124</v>
      </c>
      <c r="H17" s="11">
        <v>3648</v>
      </c>
      <c r="I17" s="30">
        <v>2963</v>
      </c>
      <c r="J17" s="26">
        <f>RANK(I17,$I$8:$I$50)</f>
        <v>9</v>
      </c>
      <c r="K17" s="13">
        <f t="shared" si="1"/>
        <v>0.2311846101923726</v>
      </c>
    </row>
    <row r="18" spans="1:11" ht="15" customHeight="1" x14ac:dyDescent="0.25">
      <c r="A18" s="15">
        <f t="shared" si="2"/>
        <v>11</v>
      </c>
      <c r="B18" s="17" t="s">
        <v>6</v>
      </c>
      <c r="C18" s="25">
        <v>238</v>
      </c>
      <c r="D18" s="26">
        <f>RANK(C18,$C$8:$C$50)</f>
        <v>14</v>
      </c>
      <c r="E18" s="28">
        <v>321</v>
      </c>
      <c r="F18" s="26">
        <f>RANK(E18,$E$8:$E$50)</f>
        <v>9</v>
      </c>
      <c r="G18" s="13">
        <f t="shared" si="0"/>
        <v>-0.25856697819314639</v>
      </c>
      <c r="H18" s="11">
        <v>3323</v>
      </c>
      <c r="I18" s="30">
        <v>3545</v>
      </c>
      <c r="J18" s="26">
        <f>RANK(I18,$I$8:$I$50)</f>
        <v>6</v>
      </c>
      <c r="K18" s="13">
        <f t="shared" si="1"/>
        <v>-6.2623413258110008E-2</v>
      </c>
    </row>
    <row r="19" spans="1:11" ht="15" customHeight="1" x14ac:dyDescent="0.25">
      <c r="A19" s="15">
        <f t="shared" si="2"/>
        <v>12</v>
      </c>
      <c r="B19" s="17" t="s">
        <v>16</v>
      </c>
      <c r="C19" s="25">
        <v>302</v>
      </c>
      <c r="D19" s="26">
        <f>RANK(C19,$C$8:$C$50)</f>
        <v>7</v>
      </c>
      <c r="E19" s="28">
        <v>229</v>
      </c>
      <c r="F19" s="26">
        <f>RANK(E19,$E$8:$E$50)</f>
        <v>14</v>
      </c>
      <c r="G19" s="13">
        <f t="shared" si="0"/>
        <v>0.31877729257641924</v>
      </c>
      <c r="H19" s="11">
        <v>3000</v>
      </c>
      <c r="I19" s="30">
        <v>2279</v>
      </c>
      <c r="J19" s="26">
        <f>RANK(I19,$I$8:$I$50)</f>
        <v>13</v>
      </c>
      <c r="K19" s="13">
        <f t="shared" si="1"/>
        <v>0.31636682755594558</v>
      </c>
    </row>
    <row r="20" spans="1:11" ht="15" customHeight="1" x14ac:dyDescent="0.25">
      <c r="A20" s="15">
        <f t="shared" si="2"/>
        <v>13</v>
      </c>
      <c r="B20" s="17" t="s">
        <v>12</v>
      </c>
      <c r="C20" s="25">
        <v>277</v>
      </c>
      <c r="D20" s="26">
        <f>RANK(C20,$C$8:$C$50)</f>
        <v>9</v>
      </c>
      <c r="E20" s="28">
        <v>229</v>
      </c>
      <c r="F20" s="26">
        <f>RANK(E20,$E$8:$E$50)</f>
        <v>14</v>
      </c>
      <c r="G20" s="13">
        <f t="shared" si="0"/>
        <v>0.20960698689956331</v>
      </c>
      <c r="H20" s="11">
        <v>2990</v>
      </c>
      <c r="I20" s="30">
        <v>2057</v>
      </c>
      <c r="J20" s="26">
        <f>RANK(I20,$I$8:$I$50)</f>
        <v>16</v>
      </c>
      <c r="K20" s="13">
        <f t="shared" si="1"/>
        <v>0.45357316480311133</v>
      </c>
    </row>
    <row r="21" spans="1:11" ht="15" customHeight="1" x14ac:dyDescent="0.25">
      <c r="A21" s="15">
        <f t="shared" si="2"/>
        <v>14</v>
      </c>
      <c r="B21" s="17" t="s">
        <v>18</v>
      </c>
      <c r="C21" s="25">
        <v>170</v>
      </c>
      <c r="D21" s="26">
        <f>RANK(C21,$C$8:$C$50)</f>
        <v>15</v>
      </c>
      <c r="E21" s="28">
        <v>222</v>
      </c>
      <c r="F21" s="26">
        <f>RANK(E21,$E$8:$E$50)</f>
        <v>16</v>
      </c>
      <c r="G21" s="13">
        <f t="shared" si="0"/>
        <v>-0.23423423423423423</v>
      </c>
      <c r="H21" s="11">
        <v>2720</v>
      </c>
      <c r="I21" s="30">
        <v>2593</v>
      </c>
      <c r="J21" s="26">
        <f>RANK(I21,$I$8:$I$50)</f>
        <v>11</v>
      </c>
      <c r="K21" s="13">
        <f t="shared" si="1"/>
        <v>4.8978017740069421E-2</v>
      </c>
    </row>
    <row r="22" spans="1:11" ht="15" customHeight="1" x14ac:dyDescent="0.25">
      <c r="A22" s="15">
        <f t="shared" si="2"/>
        <v>15</v>
      </c>
      <c r="B22" s="17" t="s">
        <v>13</v>
      </c>
      <c r="C22" s="25">
        <v>68</v>
      </c>
      <c r="D22" s="26">
        <f>RANK(C22,$C$8:$C$50)</f>
        <v>20</v>
      </c>
      <c r="E22" s="28">
        <v>326</v>
      </c>
      <c r="F22" s="26">
        <f>RANK(E22,$E$8:$E$50)</f>
        <v>8</v>
      </c>
      <c r="G22" s="13">
        <f t="shared" si="0"/>
        <v>-0.79141104294478526</v>
      </c>
      <c r="H22" s="11">
        <v>2685</v>
      </c>
      <c r="I22" s="30">
        <v>2242</v>
      </c>
      <c r="J22" s="26">
        <f>RANK(I22,$I$8:$I$50)</f>
        <v>14</v>
      </c>
      <c r="K22" s="13">
        <f t="shared" si="1"/>
        <v>0.19759143621766281</v>
      </c>
    </row>
    <row r="23" spans="1:11" ht="15" customHeight="1" x14ac:dyDescent="0.25">
      <c r="A23" s="15">
        <f t="shared" si="2"/>
        <v>16</v>
      </c>
      <c r="B23" s="17" t="s">
        <v>15</v>
      </c>
      <c r="C23" s="25">
        <v>245</v>
      </c>
      <c r="D23" s="26">
        <f>RANK(C23,$C$8:$C$50)</f>
        <v>13</v>
      </c>
      <c r="E23" s="28">
        <v>377</v>
      </c>
      <c r="F23" s="26">
        <f>RANK(E23,$E$8:$E$50)</f>
        <v>7</v>
      </c>
      <c r="G23" s="13">
        <f t="shared" si="0"/>
        <v>-0.35013262599469497</v>
      </c>
      <c r="H23" s="11">
        <v>2448</v>
      </c>
      <c r="I23" s="30">
        <v>2627</v>
      </c>
      <c r="J23" s="26">
        <f>RANK(I23,$I$8:$I$50)</f>
        <v>10</v>
      </c>
      <c r="K23" s="13">
        <f t="shared" si="1"/>
        <v>-6.8138561096307573E-2</v>
      </c>
    </row>
    <row r="24" spans="1:11" ht="15" customHeight="1" x14ac:dyDescent="0.25">
      <c r="A24" s="15">
        <f t="shared" si="2"/>
        <v>17</v>
      </c>
      <c r="B24" s="17" t="s">
        <v>27</v>
      </c>
      <c r="C24" s="25">
        <v>96</v>
      </c>
      <c r="D24" s="26">
        <f>RANK(C24,$C$8:$C$50)</f>
        <v>17</v>
      </c>
      <c r="E24" s="28">
        <v>307</v>
      </c>
      <c r="F24" s="26">
        <f>RANK(E24,$E$8:$E$50)</f>
        <v>11</v>
      </c>
      <c r="G24" s="13">
        <f t="shared" si="0"/>
        <v>-0.68729641693811072</v>
      </c>
      <c r="H24" s="11">
        <v>1745</v>
      </c>
      <c r="I24" s="30">
        <v>1460</v>
      </c>
      <c r="J24" s="26">
        <f>RANK(I24,$I$8:$I$50)</f>
        <v>17</v>
      </c>
      <c r="K24" s="13">
        <f t="shared" si="1"/>
        <v>0.1952054794520548</v>
      </c>
    </row>
    <row r="25" spans="1:11" ht="15" customHeight="1" x14ac:dyDescent="0.25">
      <c r="A25" s="15">
        <f t="shared" si="2"/>
        <v>18</v>
      </c>
      <c r="B25" s="17" t="s">
        <v>20</v>
      </c>
      <c r="C25" s="25">
        <v>82</v>
      </c>
      <c r="D25" s="26">
        <f>RANK(C25,$C$8:$C$50)</f>
        <v>18</v>
      </c>
      <c r="E25" s="28">
        <v>110</v>
      </c>
      <c r="F25" s="26">
        <f>RANK(E25,$E$8:$E$50)</f>
        <v>20</v>
      </c>
      <c r="G25" s="13">
        <f t="shared" si="0"/>
        <v>-0.25454545454545452</v>
      </c>
      <c r="H25" s="11">
        <v>1701</v>
      </c>
      <c r="I25" s="30">
        <v>1390</v>
      </c>
      <c r="J25" s="26">
        <f>RANK(I25,$I$8:$I$50)</f>
        <v>18</v>
      </c>
      <c r="K25" s="13">
        <f t="shared" si="1"/>
        <v>0.22374100719424461</v>
      </c>
    </row>
    <row r="26" spans="1:11" ht="15" customHeight="1" x14ac:dyDescent="0.25">
      <c r="A26" s="15">
        <f t="shared" si="2"/>
        <v>19</v>
      </c>
      <c r="B26" s="17" t="s">
        <v>22</v>
      </c>
      <c r="C26" s="25">
        <v>114</v>
      </c>
      <c r="D26" s="26">
        <f>RANK(C26,$C$8:$C$50)</f>
        <v>16</v>
      </c>
      <c r="E26" s="28">
        <v>160</v>
      </c>
      <c r="F26" s="26">
        <f>RANK(E26,$E$8:$E$50)</f>
        <v>18</v>
      </c>
      <c r="G26" s="13">
        <f t="shared" si="0"/>
        <v>-0.28749999999999998</v>
      </c>
      <c r="H26" s="11">
        <v>1495</v>
      </c>
      <c r="I26" s="30">
        <v>1236</v>
      </c>
      <c r="J26" s="26">
        <f>RANK(I26,$I$8:$I$50)</f>
        <v>19</v>
      </c>
      <c r="K26" s="13">
        <f t="shared" si="1"/>
        <v>0.20954692556634305</v>
      </c>
    </row>
    <row r="27" spans="1:11" ht="15" customHeight="1" x14ac:dyDescent="0.25">
      <c r="A27" s="15">
        <f t="shared" si="2"/>
        <v>20</v>
      </c>
      <c r="B27" s="17" t="s">
        <v>19</v>
      </c>
      <c r="C27" s="25">
        <v>66</v>
      </c>
      <c r="D27" s="26">
        <f>RANK(C27,$C$8:$C$50)</f>
        <v>21</v>
      </c>
      <c r="E27" s="28">
        <v>73</v>
      </c>
      <c r="F27" s="26">
        <f>RANK(E27,$E$8:$E$50)</f>
        <v>21</v>
      </c>
      <c r="G27" s="13">
        <f t="shared" si="0"/>
        <v>-9.5890410958904104E-2</v>
      </c>
      <c r="H27" s="11">
        <v>1350</v>
      </c>
      <c r="I27" s="30">
        <v>1072</v>
      </c>
      <c r="J27" s="26">
        <f>RANK(I27,$I$8:$I$50)</f>
        <v>20</v>
      </c>
      <c r="K27" s="13">
        <f t="shared" si="1"/>
        <v>0.25932835820895522</v>
      </c>
    </row>
    <row r="28" spans="1:11" ht="15" customHeight="1" x14ac:dyDescent="0.25">
      <c r="A28" s="15">
        <f t="shared" si="2"/>
        <v>21</v>
      </c>
      <c r="B28" s="17" t="s">
        <v>24</v>
      </c>
      <c r="C28" s="25">
        <v>51</v>
      </c>
      <c r="D28" s="26">
        <f>RANK(C28,$C$8:$C$50)</f>
        <v>22</v>
      </c>
      <c r="E28" s="28">
        <v>119</v>
      </c>
      <c r="F28" s="26">
        <f>RANK(E28,$E$8:$E$50)</f>
        <v>19</v>
      </c>
      <c r="G28" s="13">
        <f t="shared" si="0"/>
        <v>-0.5714285714285714</v>
      </c>
      <c r="H28" s="11">
        <v>1196</v>
      </c>
      <c r="I28" s="30">
        <v>729</v>
      </c>
      <c r="J28" s="26">
        <f>RANK(I28,$I$8:$I$50)</f>
        <v>21</v>
      </c>
      <c r="K28" s="13">
        <f t="shared" si="1"/>
        <v>0.64060356652949246</v>
      </c>
    </row>
    <row r="29" spans="1:11" ht="15" customHeight="1" x14ac:dyDescent="0.25">
      <c r="A29" s="15">
        <f t="shared" si="2"/>
        <v>22</v>
      </c>
      <c r="B29" s="17" t="s">
        <v>30</v>
      </c>
      <c r="C29" s="25">
        <v>80</v>
      </c>
      <c r="D29" s="26">
        <f>RANK(C29,$C$8:$C$50)</f>
        <v>19</v>
      </c>
      <c r="E29" s="28">
        <v>20</v>
      </c>
      <c r="F29" s="26">
        <f>RANK(E29,$E$8:$E$50)</f>
        <v>25</v>
      </c>
      <c r="G29" s="13">
        <f t="shared" si="0"/>
        <v>3</v>
      </c>
      <c r="H29" s="11">
        <v>437</v>
      </c>
      <c r="I29" s="30">
        <v>231</v>
      </c>
      <c r="J29" s="26">
        <f>RANK(I29,$I$8:$I$50)</f>
        <v>24</v>
      </c>
      <c r="K29" s="13">
        <f t="shared" si="1"/>
        <v>0.89177489177489178</v>
      </c>
    </row>
    <row r="30" spans="1:11" ht="15" customHeight="1" x14ac:dyDescent="0.25">
      <c r="A30" s="15">
        <f t="shared" si="2"/>
        <v>23</v>
      </c>
      <c r="B30" s="17" t="s">
        <v>37</v>
      </c>
      <c r="C30" s="25">
        <v>2</v>
      </c>
      <c r="D30" s="26">
        <f>RANK(C30,$C$8:$C$50)</f>
        <v>31</v>
      </c>
      <c r="E30" s="28">
        <v>1</v>
      </c>
      <c r="F30" s="26">
        <f>RANK(E30,$E$8:$E$50)</f>
        <v>33</v>
      </c>
      <c r="G30" s="13">
        <f t="shared" si="0"/>
        <v>1</v>
      </c>
      <c r="H30" s="11">
        <v>415</v>
      </c>
      <c r="I30" s="30">
        <v>9</v>
      </c>
      <c r="J30" s="26">
        <f>RANK(I30,$I$8:$I$50)</f>
        <v>33</v>
      </c>
      <c r="K30" s="13">
        <f t="shared" si="1"/>
        <v>45.111111111111114</v>
      </c>
    </row>
    <row r="31" spans="1:11" ht="15" customHeight="1" x14ac:dyDescent="0.25">
      <c r="A31" s="15">
        <f t="shared" si="2"/>
        <v>24</v>
      </c>
      <c r="B31" s="17" t="s">
        <v>35</v>
      </c>
      <c r="C31" s="25">
        <v>20</v>
      </c>
      <c r="D31" s="26">
        <f t="shared" ref="D31:D32" si="3">RANK(C31,$C$8:$C$50)</f>
        <v>24</v>
      </c>
      <c r="E31" s="28">
        <v>25</v>
      </c>
      <c r="F31" s="26">
        <f t="shared" ref="F31:F32" si="4">RANK(E31,$E$8:$E$50)</f>
        <v>23</v>
      </c>
      <c r="G31" s="13">
        <f t="shared" si="0"/>
        <v>-0.2</v>
      </c>
      <c r="H31" s="11">
        <v>380</v>
      </c>
      <c r="I31" s="30">
        <v>180</v>
      </c>
      <c r="J31" s="26">
        <f t="shared" ref="J31:J32" si="5">RANK(I31,$I$8:$I$50)</f>
        <v>25</v>
      </c>
      <c r="K31" s="13">
        <f t="shared" ref="K31:K32" si="6">IF(ISERROR((H31-I31)/I31), IF(I31=0,IF(H31&gt;0,1,IF(H31=0,0,((H31-I31)/I31)))),(H31-I31)/I31)</f>
        <v>1.1111111111111112</v>
      </c>
    </row>
    <row r="32" spans="1:11" ht="15" customHeight="1" x14ac:dyDescent="0.25">
      <c r="A32" s="15">
        <f t="shared" si="2"/>
        <v>25</v>
      </c>
      <c r="B32" s="17" t="s">
        <v>25</v>
      </c>
      <c r="C32" s="25">
        <v>27</v>
      </c>
      <c r="D32" s="26">
        <f t="shared" si="3"/>
        <v>23</v>
      </c>
      <c r="E32" s="28">
        <v>22</v>
      </c>
      <c r="F32" s="26">
        <f t="shared" si="4"/>
        <v>24</v>
      </c>
      <c r="G32" s="13">
        <f t="shared" si="0"/>
        <v>0.22727272727272727</v>
      </c>
      <c r="H32" s="11">
        <v>295</v>
      </c>
      <c r="I32" s="30">
        <v>330</v>
      </c>
      <c r="J32" s="26">
        <f t="shared" si="5"/>
        <v>23</v>
      </c>
      <c r="K32" s="13">
        <f t="shared" si="6"/>
        <v>-0.10606060606060606</v>
      </c>
    </row>
    <row r="33" spans="1:11" ht="15" customHeight="1" x14ac:dyDescent="0.25">
      <c r="A33" s="15">
        <f t="shared" si="2"/>
        <v>26</v>
      </c>
      <c r="B33" s="17" t="s">
        <v>28</v>
      </c>
      <c r="C33" s="25">
        <v>0</v>
      </c>
      <c r="D33" s="26">
        <f t="shared" ref="D33:D50" si="7">RANK(C33,$C$8:$C$50)</f>
        <v>35</v>
      </c>
      <c r="E33" s="28">
        <v>35</v>
      </c>
      <c r="F33" s="26">
        <f t="shared" ref="F33:F40" si="8">RANK(E33,$E$8:$E$50)</f>
        <v>22</v>
      </c>
      <c r="G33" s="13">
        <f t="shared" si="0"/>
        <v>-1</v>
      </c>
      <c r="H33" s="11">
        <v>157</v>
      </c>
      <c r="I33" s="30">
        <v>401</v>
      </c>
      <c r="J33" s="26">
        <f t="shared" ref="J33:J40" si="9">RANK(I33,$I$8:$I$50)</f>
        <v>22</v>
      </c>
      <c r="K33" s="13">
        <f t="shared" si="1"/>
        <v>-0.60847880299251866</v>
      </c>
    </row>
    <row r="34" spans="1:11" ht="15" customHeight="1" x14ac:dyDescent="0.25">
      <c r="A34" s="15">
        <f t="shared" si="2"/>
        <v>27</v>
      </c>
      <c r="B34" s="17" t="s">
        <v>29</v>
      </c>
      <c r="C34" s="25">
        <v>8</v>
      </c>
      <c r="D34" s="26">
        <f t="shared" si="7"/>
        <v>28</v>
      </c>
      <c r="E34" s="28">
        <v>8</v>
      </c>
      <c r="F34" s="26">
        <f t="shared" si="8"/>
        <v>27</v>
      </c>
      <c r="G34" s="13">
        <f t="shared" si="0"/>
        <v>0</v>
      </c>
      <c r="H34" s="11">
        <v>113</v>
      </c>
      <c r="I34" s="30">
        <v>80</v>
      </c>
      <c r="J34" s="26">
        <f t="shared" si="9"/>
        <v>28</v>
      </c>
      <c r="K34" s="13">
        <f t="shared" si="1"/>
        <v>0.41249999999999998</v>
      </c>
    </row>
    <row r="35" spans="1:11" ht="15" customHeight="1" x14ac:dyDescent="0.25">
      <c r="A35" s="15">
        <f t="shared" si="2"/>
        <v>28</v>
      </c>
      <c r="B35" s="17" t="s">
        <v>32</v>
      </c>
      <c r="C35" s="25">
        <v>10</v>
      </c>
      <c r="D35" s="26">
        <f t="shared" si="7"/>
        <v>27</v>
      </c>
      <c r="E35" s="28">
        <v>7</v>
      </c>
      <c r="F35" s="26">
        <f t="shared" si="8"/>
        <v>28</v>
      </c>
      <c r="G35" s="13">
        <f t="shared" si="0"/>
        <v>0.42857142857142855</v>
      </c>
      <c r="H35" s="11">
        <v>86</v>
      </c>
      <c r="I35" s="30">
        <v>85</v>
      </c>
      <c r="J35" s="26">
        <f t="shared" si="9"/>
        <v>27</v>
      </c>
      <c r="K35" s="13">
        <f t="shared" si="1"/>
        <v>1.1764705882352941E-2</v>
      </c>
    </row>
    <row r="36" spans="1:11" ht="15" customHeight="1" x14ac:dyDescent="0.25">
      <c r="A36" s="15">
        <f t="shared" si="2"/>
        <v>29</v>
      </c>
      <c r="B36" s="17" t="s">
        <v>34</v>
      </c>
      <c r="C36" s="25">
        <v>1</v>
      </c>
      <c r="D36" s="26">
        <f t="shared" si="7"/>
        <v>33</v>
      </c>
      <c r="E36" s="28">
        <v>9</v>
      </c>
      <c r="F36" s="26">
        <f t="shared" si="8"/>
        <v>26</v>
      </c>
      <c r="G36" s="13">
        <f t="shared" si="0"/>
        <v>-0.88888888888888884</v>
      </c>
      <c r="H36" s="11">
        <v>85</v>
      </c>
      <c r="I36" s="30">
        <v>79</v>
      </c>
      <c r="J36" s="26">
        <f t="shared" si="9"/>
        <v>29</v>
      </c>
      <c r="K36" s="13">
        <f t="shared" si="1"/>
        <v>7.5949367088607597E-2</v>
      </c>
    </row>
    <row r="37" spans="1:11" ht="15" customHeight="1" x14ac:dyDescent="0.25">
      <c r="A37" s="15">
        <f t="shared" si="2"/>
        <v>30</v>
      </c>
      <c r="B37" s="17" t="s">
        <v>26</v>
      </c>
      <c r="C37" s="25">
        <v>11</v>
      </c>
      <c r="D37" s="26">
        <f t="shared" si="7"/>
        <v>25</v>
      </c>
      <c r="E37" s="28">
        <v>6</v>
      </c>
      <c r="F37" s="26">
        <f t="shared" si="8"/>
        <v>31</v>
      </c>
      <c r="G37" s="13">
        <f t="shared" si="0"/>
        <v>0.83333333333333337</v>
      </c>
      <c r="H37" s="11">
        <v>84</v>
      </c>
      <c r="I37" s="30">
        <v>178</v>
      </c>
      <c r="J37" s="26">
        <f t="shared" si="9"/>
        <v>26</v>
      </c>
      <c r="K37" s="13">
        <f t="shared" si="1"/>
        <v>-0.5280898876404494</v>
      </c>
    </row>
    <row r="38" spans="1:11" ht="15" customHeight="1" x14ac:dyDescent="0.25">
      <c r="A38" s="15">
        <f t="shared" si="2"/>
        <v>31</v>
      </c>
      <c r="B38" s="17" t="s">
        <v>38</v>
      </c>
      <c r="C38" s="25">
        <v>11</v>
      </c>
      <c r="D38" s="26">
        <f t="shared" si="7"/>
        <v>25</v>
      </c>
      <c r="E38" s="28">
        <v>1</v>
      </c>
      <c r="F38" s="26">
        <f t="shared" si="8"/>
        <v>33</v>
      </c>
      <c r="G38" s="13">
        <f t="shared" si="0"/>
        <v>10</v>
      </c>
      <c r="H38" s="11">
        <v>74</v>
      </c>
      <c r="I38" s="30">
        <v>1</v>
      </c>
      <c r="J38" s="26">
        <f t="shared" si="9"/>
        <v>36</v>
      </c>
      <c r="K38" s="13">
        <f t="shared" si="1"/>
        <v>73</v>
      </c>
    </row>
    <row r="39" spans="1:11" ht="15" customHeight="1" x14ac:dyDescent="0.25">
      <c r="A39" s="15">
        <f t="shared" si="2"/>
        <v>32</v>
      </c>
      <c r="B39" s="17" t="s">
        <v>23</v>
      </c>
      <c r="C39" s="25">
        <v>6</v>
      </c>
      <c r="D39" s="26">
        <f t="shared" si="7"/>
        <v>29</v>
      </c>
      <c r="E39" s="28">
        <v>4</v>
      </c>
      <c r="F39" s="26">
        <f t="shared" si="8"/>
        <v>32</v>
      </c>
      <c r="G39" s="13">
        <f t="shared" si="0"/>
        <v>0.5</v>
      </c>
      <c r="H39" s="11">
        <v>49</v>
      </c>
      <c r="I39" s="30">
        <v>22</v>
      </c>
      <c r="J39" s="26">
        <f t="shared" si="9"/>
        <v>32</v>
      </c>
      <c r="K39" s="13">
        <f t="shared" si="1"/>
        <v>1.2272727272727273</v>
      </c>
    </row>
    <row r="40" spans="1:11" ht="15" customHeight="1" x14ac:dyDescent="0.25">
      <c r="A40" s="15">
        <f t="shared" si="2"/>
        <v>33</v>
      </c>
      <c r="B40" s="17" t="s">
        <v>31</v>
      </c>
      <c r="C40" s="25">
        <v>3</v>
      </c>
      <c r="D40" s="26">
        <f t="shared" si="7"/>
        <v>30</v>
      </c>
      <c r="E40" s="28">
        <v>7</v>
      </c>
      <c r="F40" s="26">
        <f t="shared" si="8"/>
        <v>28</v>
      </c>
      <c r="G40" s="13">
        <f t="shared" si="0"/>
        <v>-0.5714285714285714</v>
      </c>
      <c r="H40" s="11">
        <v>28</v>
      </c>
      <c r="I40" s="30">
        <v>33</v>
      </c>
      <c r="J40" s="26">
        <f t="shared" si="9"/>
        <v>30</v>
      </c>
      <c r="K40" s="13">
        <f t="shared" si="1"/>
        <v>-0.15151515151515152</v>
      </c>
    </row>
    <row r="41" spans="1:11" ht="15" customHeight="1" x14ac:dyDescent="0.25">
      <c r="A41" s="15">
        <f t="shared" si="2"/>
        <v>34</v>
      </c>
      <c r="B41" s="17" t="s">
        <v>33</v>
      </c>
      <c r="C41" s="25">
        <v>2</v>
      </c>
      <c r="D41" s="26">
        <f t="shared" si="7"/>
        <v>31</v>
      </c>
      <c r="E41" s="28">
        <v>7</v>
      </c>
      <c r="F41" s="26">
        <f t="shared" ref="F41:F50" si="10">RANK(E41,$E$8:$E$50)</f>
        <v>28</v>
      </c>
      <c r="G41" s="13">
        <f t="shared" ref="G41:G48" si="11">IF(ISERROR((C41-E41)/E41), IF(E41=0,IF(C41&gt;0,1,IF(C41=0,0,((C41-E41)/E41)))),(C41-E41)/E41)</f>
        <v>-0.7142857142857143</v>
      </c>
      <c r="H41" s="11">
        <v>26</v>
      </c>
      <c r="I41" s="30">
        <v>26</v>
      </c>
      <c r="J41" s="26">
        <f t="shared" ref="J41:J50" si="12">RANK(I41,$I$8:$I$50)</f>
        <v>31</v>
      </c>
      <c r="K41" s="13">
        <f t="shared" ref="K41:K48" si="13">IF(ISERROR((H41-I41)/I41), IF(I41=0,IF(H41&gt;0,1,IF(H41=0,0,((H41-I41)/I41)))),(H41-I41)/I41)</f>
        <v>0</v>
      </c>
    </row>
    <row r="42" spans="1:11" ht="15" customHeight="1" x14ac:dyDescent="0.25">
      <c r="A42" s="15">
        <f t="shared" si="2"/>
        <v>35</v>
      </c>
      <c r="B42" s="17" t="s">
        <v>42</v>
      </c>
      <c r="C42" s="25">
        <v>1</v>
      </c>
      <c r="D42" s="26">
        <f t="shared" si="7"/>
        <v>33</v>
      </c>
      <c r="E42" s="28">
        <v>0</v>
      </c>
      <c r="F42" s="26">
        <f t="shared" si="10"/>
        <v>36</v>
      </c>
      <c r="G42" s="13">
        <f t="shared" si="11"/>
        <v>1</v>
      </c>
      <c r="H42" s="11">
        <v>6</v>
      </c>
      <c r="I42" s="30">
        <v>0</v>
      </c>
      <c r="J42" s="26">
        <f t="shared" si="12"/>
        <v>39</v>
      </c>
      <c r="K42" s="13">
        <f t="shared" si="13"/>
        <v>1</v>
      </c>
    </row>
    <row r="43" spans="1:11" ht="15" customHeight="1" x14ac:dyDescent="0.25">
      <c r="A43" s="15">
        <f t="shared" si="2"/>
        <v>36</v>
      </c>
      <c r="B43" s="17" t="s">
        <v>44</v>
      </c>
      <c r="C43" s="25">
        <v>0</v>
      </c>
      <c r="D43" s="26">
        <f t="shared" si="7"/>
        <v>35</v>
      </c>
      <c r="E43" s="28">
        <v>0</v>
      </c>
      <c r="F43" s="26">
        <f t="shared" si="10"/>
        <v>36</v>
      </c>
      <c r="G43" s="13">
        <f t="shared" si="11"/>
        <v>0</v>
      </c>
      <c r="H43" s="11">
        <v>5</v>
      </c>
      <c r="I43" s="30">
        <v>0</v>
      </c>
      <c r="J43" s="26">
        <f t="shared" si="12"/>
        <v>39</v>
      </c>
      <c r="K43" s="13">
        <f t="shared" si="13"/>
        <v>1</v>
      </c>
    </row>
    <row r="44" spans="1:11" ht="15" customHeight="1" x14ac:dyDescent="0.25">
      <c r="A44" s="15">
        <f t="shared" si="2"/>
        <v>37</v>
      </c>
      <c r="B44" s="17" t="s">
        <v>45</v>
      </c>
      <c r="C44" s="25">
        <v>0</v>
      </c>
      <c r="D44" s="26">
        <f t="shared" si="7"/>
        <v>35</v>
      </c>
      <c r="E44" s="28">
        <v>0</v>
      </c>
      <c r="F44" s="26">
        <f t="shared" si="10"/>
        <v>36</v>
      </c>
      <c r="G44" s="13">
        <f t="shared" si="11"/>
        <v>0</v>
      </c>
      <c r="H44" s="11">
        <v>2</v>
      </c>
      <c r="I44" s="30">
        <v>0</v>
      </c>
      <c r="J44" s="26">
        <f t="shared" si="12"/>
        <v>39</v>
      </c>
      <c r="K44" s="13">
        <f t="shared" si="13"/>
        <v>1</v>
      </c>
    </row>
    <row r="45" spans="1:11" ht="15" customHeight="1" x14ac:dyDescent="0.25">
      <c r="A45" s="15">
        <f t="shared" si="2"/>
        <v>38</v>
      </c>
      <c r="B45" s="17" t="s">
        <v>46</v>
      </c>
      <c r="C45" s="25">
        <v>0</v>
      </c>
      <c r="D45" s="26">
        <f t="shared" si="7"/>
        <v>35</v>
      </c>
      <c r="E45" s="28">
        <v>0</v>
      </c>
      <c r="F45" s="26">
        <f t="shared" si="10"/>
        <v>36</v>
      </c>
      <c r="G45" s="13">
        <f t="shared" si="11"/>
        <v>0</v>
      </c>
      <c r="H45" s="11">
        <v>1</v>
      </c>
      <c r="I45" s="30">
        <v>4</v>
      </c>
      <c r="J45" s="26">
        <f t="shared" si="12"/>
        <v>34</v>
      </c>
      <c r="K45" s="13">
        <f t="shared" si="13"/>
        <v>-0.75</v>
      </c>
    </row>
    <row r="46" spans="1:11" ht="15" customHeight="1" x14ac:dyDescent="0.25">
      <c r="A46" s="15">
        <f t="shared" si="2"/>
        <v>39</v>
      </c>
      <c r="B46" s="17" t="s">
        <v>47</v>
      </c>
      <c r="C46" s="25">
        <v>0</v>
      </c>
      <c r="D46" s="26">
        <f t="shared" si="7"/>
        <v>35</v>
      </c>
      <c r="E46" s="28">
        <v>0</v>
      </c>
      <c r="F46" s="26">
        <f t="shared" si="10"/>
        <v>36</v>
      </c>
      <c r="G46" s="13">
        <f t="shared" si="11"/>
        <v>0</v>
      </c>
      <c r="H46" s="11">
        <v>1</v>
      </c>
      <c r="I46" s="30">
        <v>0</v>
      </c>
      <c r="J46" s="26">
        <f t="shared" si="12"/>
        <v>39</v>
      </c>
      <c r="K46" s="13">
        <f t="shared" si="13"/>
        <v>1</v>
      </c>
    </row>
    <row r="47" spans="1:11" ht="15" customHeight="1" x14ac:dyDescent="0.25">
      <c r="A47" s="15">
        <f t="shared" si="2"/>
        <v>40</v>
      </c>
      <c r="B47" s="17" t="s">
        <v>48</v>
      </c>
      <c r="C47" s="25">
        <v>0</v>
      </c>
      <c r="D47" s="26">
        <f t="shared" si="7"/>
        <v>35</v>
      </c>
      <c r="E47" s="28">
        <v>0</v>
      </c>
      <c r="F47" s="26">
        <f t="shared" si="10"/>
        <v>36</v>
      </c>
      <c r="G47" s="13">
        <f t="shared" si="11"/>
        <v>0</v>
      </c>
      <c r="H47" s="11">
        <v>1</v>
      </c>
      <c r="I47" s="30">
        <v>0</v>
      </c>
      <c r="J47" s="26">
        <f t="shared" si="12"/>
        <v>39</v>
      </c>
      <c r="K47" s="13">
        <f t="shared" si="13"/>
        <v>1</v>
      </c>
    </row>
    <row r="48" spans="1:11" ht="15" customHeight="1" x14ac:dyDescent="0.25">
      <c r="A48" s="15">
        <f t="shared" si="2"/>
        <v>41</v>
      </c>
      <c r="B48" s="17" t="s">
        <v>36</v>
      </c>
      <c r="C48" s="25">
        <v>0</v>
      </c>
      <c r="D48" s="26">
        <f t="shared" si="7"/>
        <v>35</v>
      </c>
      <c r="E48" s="28">
        <v>0</v>
      </c>
      <c r="F48" s="26">
        <f t="shared" si="10"/>
        <v>36</v>
      </c>
      <c r="G48" s="13">
        <f t="shared" si="11"/>
        <v>0</v>
      </c>
      <c r="H48" s="11">
        <v>0</v>
      </c>
      <c r="I48" s="30">
        <v>2</v>
      </c>
      <c r="J48" s="26">
        <f t="shared" si="12"/>
        <v>35</v>
      </c>
      <c r="K48" s="13">
        <f t="shared" si="13"/>
        <v>-1</v>
      </c>
    </row>
    <row r="49" spans="1:11" ht="15" customHeight="1" x14ac:dyDescent="0.25">
      <c r="A49" s="15">
        <f t="shared" si="2"/>
        <v>42</v>
      </c>
      <c r="B49" s="17" t="s">
        <v>43</v>
      </c>
      <c r="C49" s="25">
        <v>0</v>
      </c>
      <c r="D49" s="26">
        <f t="shared" si="7"/>
        <v>35</v>
      </c>
      <c r="E49" s="28">
        <v>0</v>
      </c>
      <c r="F49" s="26">
        <f t="shared" ref="F49" si="14">RANK(E49,$E$8:$E$50)</f>
        <v>36</v>
      </c>
      <c r="G49" s="13">
        <f t="shared" ref="G49" si="15">IF(ISERROR((C49-E49)/E49), IF(E49=0,IF(C49&gt;0,1,IF(C49=0,0,((C49-E49)/E49)))),(C49-E49)/E49)</f>
        <v>0</v>
      </c>
      <c r="H49" s="11">
        <v>0</v>
      </c>
      <c r="I49" s="30">
        <v>1</v>
      </c>
      <c r="J49" s="26">
        <f t="shared" ref="J49" si="16">RANK(I49,$I$8:$I$50)</f>
        <v>36</v>
      </c>
      <c r="K49" s="13">
        <f t="shared" ref="K49" si="17">IF(ISERROR((H49-I49)/I49), IF(I49=0,IF(H49&gt;0,1,IF(H49=0,0,((H49-I49)/I49)))),(H49-I49)/I49)</f>
        <v>-1</v>
      </c>
    </row>
    <row r="50" spans="1:11" ht="15" customHeight="1" thickBot="1" x14ac:dyDescent="0.3">
      <c r="A50" s="31">
        <f t="shared" si="2"/>
        <v>43</v>
      </c>
      <c r="B50" s="32" t="s">
        <v>54</v>
      </c>
      <c r="C50" s="33">
        <v>0</v>
      </c>
      <c r="D50" s="34">
        <f t="shared" si="7"/>
        <v>35</v>
      </c>
      <c r="E50" s="35">
        <v>1</v>
      </c>
      <c r="F50" s="34">
        <f t="shared" si="10"/>
        <v>33</v>
      </c>
      <c r="G50" s="36">
        <f t="shared" si="0"/>
        <v>-1</v>
      </c>
      <c r="H50" s="37">
        <v>0</v>
      </c>
      <c r="I50" s="38">
        <v>1</v>
      </c>
      <c r="J50" s="34">
        <f t="shared" si="12"/>
        <v>36</v>
      </c>
      <c r="K50" s="36">
        <f t="shared" si="1"/>
        <v>-1</v>
      </c>
    </row>
  </sheetData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50 K8:K50">
    <cfRule type="cellIs" dxfId="4" priority="56" operator="lessThan">
      <formula>0</formula>
    </cfRule>
  </conditionalFormatting>
  <printOptions horizontalCentered="1"/>
  <pageMargins left="0.39370078740157483" right="0.39370078740157483" top="0.59055118110236227" bottom="0.19685039370078741" header="0" footer="0.11811023622047245"/>
  <pageSetup paperSize="9" scale="90" orientation="portrait" r:id="rId1"/>
  <headerFooter alignWithMargins="0">
    <oddFooter xml:space="preserve">&amp;L&amp;"-,Italic"&amp;8ΣΥΝΔΕΣΜΟΣ ΕΙΣΑΓΩΓΕΩΝ ΑΝΤΙΠΡΟΣΩΠΩΝ ΑΥΤΟΚΙΝΗΤΩΝ ΚΑΙ ΔΙΚΥΚΛΩΝ
ΠΗΓΗ: ΕΛΣΤΑΤ /ΣΕΑΑ
&amp;R&amp;"-,Italic"&amp;8HELLENIC ASSOCIATION OF MOTOR VEHICLE  IMPORTERS-REPRESENTATIVES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8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G8:G50</xm:sqref>
        </x14:conditionalFormatting>
        <x14:conditionalFormatting xmlns:xm="http://schemas.microsoft.com/office/excel/2006/main">
          <x14:cfRule type="iconSet" priority="89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K8:K50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D2120_Oct21</vt:lpstr>
      <vt:lpstr>D2120_Oct21!Print_Area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Georgios Diakatos</cp:lastModifiedBy>
  <cp:lastPrinted>2021-02-15T12:37:44Z</cp:lastPrinted>
  <dcterms:created xsi:type="dcterms:W3CDTF">2014-06-13T11:16:12Z</dcterms:created>
  <dcterms:modified xsi:type="dcterms:W3CDTF">2021-11-29T14:12:56Z</dcterms:modified>
</cp:coreProperties>
</file>