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April21" sheetId="1" r:id="rId1"/>
  </sheets>
  <definedNames>
    <definedName name="_xlnm.Print_Area" localSheetId="0">D2120_April21!$A$1:$K$44</definedName>
  </definedNames>
  <calcPr calcId="144525"/>
</workbook>
</file>

<file path=xl/calcChain.xml><?xml version="1.0" encoding="utf-8"?>
<calcChain xmlns="http://schemas.openxmlformats.org/spreadsheetml/2006/main">
  <c r="J31" i="1" l="1"/>
  <c r="K31" i="1"/>
  <c r="J32" i="1"/>
  <c r="K32" i="1"/>
  <c r="G31" i="1"/>
  <c r="G32" i="1"/>
  <c r="F31" i="1"/>
  <c r="F32" i="1"/>
  <c r="D31" i="1"/>
  <c r="D32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K41" i="1"/>
  <c r="K42" i="1"/>
  <c r="K43" i="1"/>
  <c r="K4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G41" i="1"/>
  <c r="G42" i="1"/>
  <c r="G43" i="1"/>
  <c r="G4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3" i="1"/>
  <c r="D34" i="1"/>
  <c r="D35" i="1"/>
  <c r="D36" i="1"/>
  <c r="D37" i="1"/>
  <c r="D38" i="1"/>
  <c r="D39" i="1"/>
  <c r="D40" i="1"/>
  <c r="D41" i="1"/>
  <c r="D42" i="1"/>
  <c r="D43" i="1"/>
  <c r="D44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K8" i="1"/>
  <c r="K6" i="1"/>
</calcChain>
</file>

<file path=xl/sharedStrings.xml><?xml version="1.0" encoding="utf-8"?>
<sst xmlns="http://schemas.openxmlformats.org/spreadsheetml/2006/main" count="49" uniqueCount="49">
  <si>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</si>
  <si>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</si>
  <si>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</si>
  <si>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</si>
  <si>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</si>
  <si>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</si>
  <si>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</si>
  <si>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</si>
  <si>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</si>
  <si>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</si>
  <si>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</si>
  <si>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</si>
  <si>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</si>
  <si>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</si>
  <si>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</si>
  <si>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</si>
  <si>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</si>
  <si>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</si>
  <si>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</si>
  <si>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</si>
  <si>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</si>
  <si>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</si>
  <si>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</si>
  <si>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</si>
  <si>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</si>
  <si>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</si>
  <si>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</si>
  <si>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</si>
  <si>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</si>
  <si>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</si>
  <si>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</si>
  <si>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</si>
  <si>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</si>
  <si>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</si>
  <si>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</si>
  <si>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</si>
  <si>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</si>
  <si>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</si>
  <si>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</si>
  <si>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</si>
  <si>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</si>
  <si>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</si>
  <si>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MASERATI</t>
  </si>
  <si>
    <t>DFM</t>
  </si>
  <si>
    <t>April '21 -YTD</t>
  </si>
  <si>
    <t>Apr. '21</t>
  </si>
  <si>
    <t>Apr. '20</t>
  </si>
  <si>
    <t>Apr. '21 - YTD</t>
  </si>
  <si>
    <t>Apr.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</si>
</sst>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55244</xdr:colOff>
      <xdr:row>0</xdr:row>
      <xdr:rowOff>32150</xdr:rowOff>
    </xdr:from>
    <xdr:to>
      <xdr:col>10</xdr:col>
      <xdr:colOff>739244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19" y="32150"/>
          <a:ext cx="684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4"/>
  <sheetViews>
    <sheetView tabSelected="1" zoomScale="70" zoomScaleNormal="7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44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45</v>
      </c>
      <c r="D6" s="43"/>
      <c r="E6" s="43" t="s">
        <v>46</v>
      </c>
      <c r="F6" s="43"/>
      <c r="G6" s="22" t="s">
        <v>39</v>
      </c>
      <c r="H6" s="20" t="s">
        <v>47</v>
      </c>
      <c r="I6" s="43" t="s">
        <v>48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SUM(C8:C44)</f>
        <v>10198</v>
      </c>
      <c r="D7" s="40"/>
      <c r="E7" s="40">
        <f>SUM(E8:E44)</f>
        <v>2434</v>
      </c>
      <c r="F7" s="40"/>
      <c r="G7" s="9">
        <f>C7/E7-1</f>
        <v>3.1898110106820052</v>
      </c>
      <c r="H7" s="21">
        <f>SUM(H8:H44)</f>
        <v>33637</v>
      </c>
      <c r="I7" s="40">
        <f>SUM(I8:I44)</f>
        <v>23824</v>
      </c>
      <c r="J7" s="40"/>
      <c r="K7" s="9">
        <f>H7/I7-1</f>
        <v>0.41189556749496314</v>
      </c>
    </row>
    <row r="8" spans="1:11" ht="15" customHeight="1" x14ac:dyDescent="0.25">
      <c r="A8" s="14">
        <v>1</v>
      </c>
      <c r="B8" s="16" t="s">
        <v>4</v>
      </c>
      <c r="C8" s="23">
        <v>1262</v>
      </c>
      <c r="D8" s="24">
        <f t="shared" ref="D8:D30" si="0">RANK(C8,$C$8:$C$44)</f>
        <v>1</v>
      </c>
      <c r="E8" s="27">
        <v>457</v>
      </c>
      <c r="F8" s="24">
        <f t="shared" ref="F8:F30" si="1">RANK(E8,$E$8:$E$44)</f>
        <v>1</v>
      </c>
      <c r="G8" s="12">
        <f t="shared" ref="G8:G44" si="2">IF(ISERROR((C8-E8)/E8), IF(E8=0,IF(C8&gt;0,1,IF(C8=0,0,((C8-E8)/E8)))),(C8-E8)/E8)</f>
        <v>1.7614879649890591</v>
      </c>
      <c r="H8" s="10">
        <v>4611</v>
      </c>
      <c r="I8" s="29">
        <v>3599</v>
      </c>
      <c r="J8" s="24">
        <f t="shared" ref="J8:J30" si="3">RANK(I8,$I$8:$I$44)</f>
        <v>1</v>
      </c>
      <c r="K8" s="12">
        <f t="shared" ref="K8:K44" si="4">IF(ISERROR((H8-I8)/I8), IF(I8=0,IF(H8&gt;0,1,IF(H8=0,0,((H8-I8)/I8)))),(H8-I8)/I8)</f>
        <v>0.28118921922756324</v>
      </c>
    </row>
    <row r="9" spans="1:11" ht="15" customHeight="1" x14ac:dyDescent="0.25">
      <c r="A9" s="15">
        <f t="shared" ref="A9:A44" si="5">A8+1</f>
        <v>2</v>
      </c>
      <c r="B9" s="17" t="s">
        <v>8</v>
      </c>
      <c r="C9" s="25">
        <v>1221</v>
      </c>
      <c r="D9" s="26">
        <f t="shared" si="0"/>
        <v>2</v>
      </c>
      <c r="E9" s="28">
        <v>199</v>
      </c>
      <c r="F9" s="26">
        <f t="shared" si="1"/>
        <v>2</v>
      </c>
      <c r="G9" s="13">
        <f t="shared" si="2"/>
        <v>5.1356783919597992</v>
      </c>
      <c r="H9" s="11">
        <v>4006</v>
      </c>
      <c r="I9" s="30">
        <v>2360</v>
      </c>
      <c r="J9" s="26">
        <f t="shared" si="3"/>
        <v>2</v>
      </c>
      <c r="K9" s="13">
        <f t="shared" si="4"/>
        <v>0.69745762711864412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1193</v>
      </c>
      <c r="D10" s="26">
        <f t="shared" si="0"/>
        <v>3</v>
      </c>
      <c r="E10" s="28">
        <v>162</v>
      </c>
      <c r="F10" s="26">
        <f t="shared" si="1"/>
        <v>5</v>
      </c>
      <c r="G10" s="13">
        <f t="shared" si="2"/>
        <v>6.3641975308641978</v>
      </c>
      <c r="H10" s="11">
        <v>2872</v>
      </c>
      <c r="I10" s="30">
        <v>1815</v>
      </c>
      <c r="J10" s="26">
        <f t="shared" si="3"/>
        <v>4</v>
      </c>
      <c r="K10" s="13">
        <f t="shared" si="4"/>
        <v>0.5823691460055096</v>
      </c>
    </row>
    <row r="11" spans="1:11" ht="15" customHeight="1" x14ac:dyDescent="0.25">
      <c r="A11" s="15">
        <f t="shared" si="5"/>
        <v>4</v>
      </c>
      <c r="B11" s="17" t="s">
        <v>7</v>
      </c>
      <c r="C11" s="25">
        <v>736</v>
      </c>
      <c r="D11" s="26">
        <f t="shared" si="0"/>
        <v>4</v>
      </c>
      <c r="E11" s="28">
        <v>176</v>
      </c>
      <c r="F11" s="26">
        <f t="shared" si="1"/>
        <v>3</v>
      </c>
      <c r="G11" s="13">
        <f t="shared" si="2"/>
        <v>3.1818181818181817</v>
      </c>
      <c r="H11" s="11">
        <v>2272</v>
      </c>
      <c r="I11" s="30">
        <v>1272</v>
      </c>
      <c r="J11" s="26">
        <f t="shared" si="3"/>
        <v>7</v>
      </c>
      <c r="K11" s="13">
        <f t="shared" si="4"/>
        <v>0.78616352201257866</v>
      </c>
    </row>
    <row r="12" spans="1:11" ht="15" customHeight="1" x14ac:dyDescent="0.25">
      <c r="A12" s="15">
        <f t="shared" si="5"/>
        <v>5</v>
      </c>
      <c r="B12" s="17" t="s">
        <v>5</v>
      </c>
      <c r="C12" s="25">
        <v>631</v>
      </c>
      <c r="D12" s="26">
        <f t="shared" si="0"/>
        <v>5</v>
      </c>
      <c r="E12" s="28">
        <v>143</v>
      </c>
      <c r="F12" s="26">
        <f t="shared" si="1"/>
        <v>7</v>
      </c>
      <c r="G12" s="13">
        <f t="shared" si="2"/>
        <v>3.4125874125874125</v>
      </c>
      <c r="H12" s="11">
        <v>2174</v>
      </c>
      <c r="I12" s="30">
        <v>2184</v>
      </c>
      <c r="J12" s="26">
        <f t="shared" si="3"/>
        <v>3</v>
      </c>
      <c r="K12" s="13">
        <f t="shared" si="4"/>
        <v>-4.578754578754579E-3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520</v>
      </c>
      <c r="D13" s="26">
        <f t="shared" si="0"/>
        <v>7</v>
      </c>
      <c r="E13" s="28">
        <v>73</v>
      </c>
      <c r="F13" s="26">
        <f t="shared" si="1"/>
        <v>13</v>
      </c>
      <c r="G13" s="13">
        <f t="shared" si="2"/>
        <v>6.1232876712328768</v>
      </c>
      <c r="H13" s="11">
        <v>1722</v>
      </c>
      <c r="I13" s="30">
        <v>1309</v>
      </c>
      <c r="J13" s="26">
        <f t="shared" si="3"/>
        <v>6</v>
      </c>
      <c r="K13" s="13">
        <f t="shared" si="4"/>
        <v>0.31550802139037432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518</v>
      </c>
      <c r="D14" s="26">
        <f t="shared" si="0"/>
        <v>8</v>
      </c>
      <c r="E14" s="28">
        <v>91</v>
      </c>
      <c r="F14" s="26">
        <f t="shared" si="1"/>
        <v>10</v>
      </c>
      <c r="G14" s="13">
        <f t="shared" si="2"/>
        <v>4.6923076923076925</v>
      </c>
      <c r="H14" s="11">
        <v>1634</v>
      </c>
      <c r="I14" s="30">
        <v>1169</v>
      </c>
      <c r="J14" s="26">
        <f t="shared" si="3"/>
        <v>8</v>
      </c>
      <c r="K14" s="13">
        <f t="shared" si="4"/>
        <v>0.39777587681779297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544</v>
      </c>
      <c r="D15" s="26">
        <f t="shared" si="0"/>
        <v>6</v>
      </c>
      <c r="E15" s="28">
        <v>110</v>
      </c>
      <c r="F15" s="26">
        <f t="shared" si="1"/>
        <v>8</v>
      </c>
      <c r="G15" s="13">
        <f t="shared" si="2"/>
        <v>3.9454545454545453</v>
      </c>
      <c r="H15" s="11">
        <v>1632</v>
      </c>
      <c r="I15" s="30">
        <v>858</v>
      </c>
      <c r="J15" s="26">
        <f t="shared" si="3"/>
        <v>10</v>
      </c>
      <c r="K15" s="13">
        <f t="shared" si="4"/>
        <v>0.90209790209790208</v>
      </c>
    </row>
    <row r="16" spans="1:11" ht="15" customHeight="1" x14ac:dyDescent="0.25">
      <c r="A16" s="15">
        <f t="shared" si="5"/>
        <v>9</v>
      </c>
      <c r="B16" s="17" t="s">
        <v>17</v>
      </c>
      <c r="C16" s="25">
        <v>414</v>
      </c>
      <c r="D16" s="26">
        <f t="shared" si="0"/>
        <v>10</v>
      </c>
      <c r="E16" s="28">
        <v>153</v>
      </c>
      <c r="F16" s="26">
        <f t="shared" si="1"/>
        <v>6</v>
      </c>
      <c r="G16" s="13">
        <f t="shared" si="2"/>
        <v>1.7058823529411764</v>
      </c>
      <c r="H16" s="11">
        <v>1376</v>
      </c>
      <c r="I16" s="30">
        <v>974</v>
      </c>
      <c r="J16" s="26">
        <f t="shared" si="3"/>
        <v>9</v>
      </c>
      <c r="K16" s="13">
        <f t="shared" si="4"/>
        <v>0.41273100616016428</v>
      </c>
    </row>
    <row r="17" spans="1:11" ht="15" customHeight="1" x14ac:dyDescent="0.25">
      <c r="A17" s="15">
        <f t="shared" si="5"/>
        <v>10</v>
      </c>
      <c r="B17" s="17" t="s">
        <v>6</v>
      </c>
      <c r="C17" s="25">
        <v>324</v>
      </c>
      <c r="D17" s="26">
        <f t="shared" si="0"/>
        <v>13</v>
      </c>
      <c r="E17" s="28">
        <v>95</v>
      </c>
      <c r="F17" s="26">
        <f t="shared" si="1"/>
        <v>9</v>
      </c>
      <c r="G17" s="13">
        <f t="shared" si="2"/>
        <v>2.4105263157894736</v>
      </c>
      <c r="H17" s="11">
        <v>1338</v>
      </c>
      <c r="I17" s="30">
        <v>1446</v>
      </c>
      <c r="J17" s="26">
        <f t="shared" si="3"/>
        <v>5</v>
      </c>
      <c r="K17" s="13">
        <f t="shared" si="4"/>
        <v>-7.4688796680497924E-2</v>
      </c>
    </row>
    <row r="18" spans="1:11" ht="15" customHeight="1" x14ac:dyDescent="0.25">
      <c r="A18" s="15">
        <f t="shared" si="5"/>
        <v>11</v>
      </c>
      <c r="B18" s="17" t="s">
        <v>13</v>
      </c>
      <c r="C18" s="25">
        <v>296</v>
      </c>
      <c r="D18" s="26">
        <f t="shared" si="0"/>
        <v>14</v>
      </c>
      <c r="E18" s="28">
        <v>53</v>
      </c>
      <c r="F18" s="26">
        <f t="shared" si="1"/>
        <v>16</v>
      </c>
      <c r="G18" s="13">
        <f t="shared" si="2"/>
        <v>4.5849056603773581</v>
      </c>
      <c r="H18" s="11">
        <v>1264</v>
      </c>
      <c r="I18" s="30">
        <v>620</v>
      </c>
      <c r="J18" s="26">
        <f t="shared" si="3"/>
        <v>16</v>
      </c>
      <c r="K18" s="13">
        <f t="shared" si="4"/>
        <v>1.0387096774193549</v>
      </c>
    </row>
    <row r="19" spans="1:11" ht="15" customHeight="1" x14ac:dyDescent="0.25">
      <c r="A19" s="15">
        <f t="shared" si="5"/>
        <v>12</v>
      </c>
      <c r="B19" s="17" t="s">
        <v>21</v>
      </c>
      <c r="C19" s="25">
        <v>448</v>
      </c>
      <c r="D19" s="26">
        <f t="shared" si="0"/>
        <v>9</v>
      </c>
      <c r="E19" s="28">
        <v>37</v>
      </c>
      <c r="F19" s="26">
        <f t="shared" si="1"/>
        <v>18</v>
      </c>
      <c r="G19" s="13">
        <f t="shared" si="2"/>
        <v>11.108108108108109</v>
      </c>
      <c r="H19" s="11">
        <v>1245</v>
      </c>
      <c r="I19" s="30">
        <v>734</v>
      </c>
      <c r="J19" s="26">
        <f t="shared" si="3"/>
        <v>14</v>
      </c>
      <c r="K19" s="13">
        <f t="shared" si="4"/>
        <v>0.69618528610354224</v>
      </c>
    </row>
    <row r="20" spans="1:11" ht="15" customHeight="1" x14ac:dyDescent="0.25">
      <c r="A20" s="15">
        <f t="shared" si="5"/>
        <v>13</v>
      </c>
      <c r="B20" s="17" t="s">
        <v>16</v>
      </c>
      <c r="C20" s="25">
        <v>369</v>
      </c>
      <c r="D20" s="26">
        <f t="shared" si="0"/>
        <v>12</v>
      </c>
      <c r="E20" s="28">
        <v>175</v>
      </c>
      <c r="F20" s="26">
        <f t="shared" si="1"/>
        <v>4</v>
      </c>
      <c r="G20" s="13">
        <f t="shared" si="2"/>
        <v>1.1085714285714285</v>
      </c>
      <c r="H20" s="11">
        <v>1148</v>
      </c>
      <c r="I20" s="30">
        <v>831</v>
      </c>
      <c r="J20" s="26">
        <f t="shared" si="3"/>
        <v>11</v>
      </c>
      <c r="K20" s="13">
        <f t="shared" si="4"/>
        <v>0.38146811070998798</v>
      </c>
    </row>
    <row r="21" spans="1:11" ht="15" customHeight="1" x14ac:dyDescent="0.25">
      <c r="A21" s="15">
        <f t="shared" si="5"/>
        <v>14</v>
      </c>
      <c r="B21" s="17" t="s">
        <v>12</v>
      </c>
      <c r="C21" s="25">
        <v>381</v>
      </c>
      <c r="D21" s="26">
        <f t="shared" si="0"/>
        <v>11</v>
      </c>
      <c r="E21" s="28">
        <v>58</v>
      </c>
      <c r="F21" s="26">
        <f t="shared" si="1"/>
        <v>15</v>
      </c>
      <c r="G21" s="13">
        <f t="shared" si="2"/>
        <v>5.568965517241379</v>
      </c>
      <c r="H21" s="11">
        <v>979</v>
      </c>
      <c r="I21" s="30">
        <v>777</v>
      </c>
      <c r="J21" s="26">
        <f t="shared" si="3"/>
        <v>12</v>
      </c>
      <c r="K21" s="13">
        <f t="shared" si="4"/>
        <v>0.25997425997425999</v>
      </c>
    </row>
    <row r="22" spans="1:11" ht="15" customHeight="1" x14ac:dyDescent="0.25">
      <c r="A22" s="15">
        <f t="shared" si="5"/>
        <v>15</v>
      </c>
      <c r="B22" s="17" t="s">
        <v>18</v>
      </c>
      <c r="C22" s="25">
        <v>236</v>
      </c>
      <c r="D22" s="26">
        <f t="shared" si="0"/>
        <v>15</v>
      </c>
      <c r="E22" s="28">
        <v>89</v>
      </c>
      <c r="F22" s="26">
        <f t="shared" si="1"/>
        <v>11</v>
      </c>
      <c r="G22" s="13">
        <f t="shared" si="2"/>
        <v>1.651685393258427</v>
      </c>
      <c r="H22" s="11">
        <v>945</v>
      </c>
      <c r="I22" s="30">
        <v>748</v>
      </c>
      <c r="J22" s="26">
        <f t="shared" si="3"/>
        <v>13</v>
      </c>
      <c r="K22" s="13">
        <f t="shared" si="4"/>
        <v>0.26336898395721925</v>
      </c>
    </row>
    <row r="23" spans="1:11" ht="15" customHeight="1" x14ac:dyDescent="0.25">
      <c r="A23" s="15">
        <f t="shared" si="5"/>
        <v>16</v>
      </c>
      <c r="B23" s="17" t="s">
        <v>15</v>
      </c>
      <c r="C23" s="25">
        <v>113</v>
      </c>
      <c r="D23" s="26">
        <f t="shared" si="0"/>
        <v>20</v>
      </c>
      <c r="E23" s="28">
        <v>89</v>
      </c>
      <c r="F23" s="26">
        <f t="shared" si="1"/>
        <v>11</v>
      </c>
      <c r="G23" s="13">
        <f t="shared" si="2"/>
        <v>0.2696629213483146</v>
      </c>
      <c r="H23" s="11">
        <v>871</v>
      </c>
      <c r="I23" s="30">
        <v>673</v>
      </c>
      <c r="J23" s="26">
        <f t="shared" si="3"/>
        <v>15</v>
      </c>
      <c r="K23" s="13">
        <f t="shared" si="4"/>
        <v>0.29420505200594355</v>
      </c>
    </row>
    <row r="24" spans="1:11" ht="15" customHeight="1" x14ac:dyDescent="0.25">
      <c r="A24" s="15">
        <f t="shared" si="5"/>
        <v>17</v>
      </c>
      <c r="B24" s="17" t="s">
        <v>22</v>
      </c>
      <c r="C24" s="25">
        <v>196</v>
      </c>
      <c r="D24" s="26">
        <f t="shared" si="0"/>
        <v>16</v>
      </c>
      <c r="E24" s="28">
        <v>64</v>
      </c>
      <c r="F24" s="26">
        <f t="shared" si="1"/>
        <v>14</v>
      </c>
      <c r="G24" s="13">
        <f t="shared" si="2"/>
        <v>2.0625</v>
      </c>
      <c r="H24" s="11">
        <v>656</v>
      </c>
      <c r="I24" s="30">
        <v>365</v>
      </c>
      <c r="J24" s="26">
        <f t="shared" si="3"/>
        <v>20</v>
      </c>
      <c r="K24" s="13">
        <f t="shared" si="4"/>
        <v>0.79726027397260268</v>
      </c>
    </row>
    <row r="25" spans="1:11" ht="15" customHeight="1" x14ac:dyDescent="0.25">
      <c r="A25" s="15">
        <f t="shared" si="5"/>
        <v>18</v>
      </c>
      <c r="B25" s="17" t="s">
        <v>27</v>
      </c>
      <c r="C25" s="25">
        <v>188</v>
      </c>
      <c r="D25" s="26">
        <f t="shared" si="0"/>
        <v>17</v>
      </c>
      <c r="E25" s="28">
        <v>37</v>
      </c>
      <c r="F25" s="26">
        <f t="shared" si="1"/>
        <v>18</v>
      </c>
      <c r="G25" s="13">
        <f t="shared" si="2"/>
        <v>4.0810810810810807</v>
      </c>
      <c r="H25" s="11">
        <v>567</v>
      </c>
      <c r="I25" s="30">
        <v>392</v>
      </c>
      <c r="J25" s="26">
        <f t="shared" si="3"/>
        <v>19</v>
      </c>
      <c r="K25" s="13">
        <f t="shared" si="4"/>
        <v>0.44642857142857145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158</v>
      </c>
      <c r="D26" s="26">
        <f t="shared" si="0"/>
        <v>19</v>
      </c>
      <c r="E26" s="28">
        <v>49</v>
      </c>
      <c r="F26" s="26">
        <f t="shared" si="1"/>
        <v>17</v>
      </c>
      <c r="G26" s="13">
        <f t="shared" si="2"/>
        <v>2.2244897959183674</v>
      </c>
      <c r="H26" s="11">
        <v>561</v>
      </c>
      <c r="I26" s="30">
        <v>409</v>
      </c>
      <c r="J26" s="26">
        <f t="shared" si="3"/>
        <v>18</v>
      </c>
      <c r="K26" s="13">
        <f t="shared" si="4"/>
        <v>0.37163814180929094</v>
      </c>
    </row>
    <row r="27" spans="1:11" ht="15" customHeight="1" x14ac:dyDescent="0.25">
      <c r="A27" s="15">
        <f t="shared" si="5"/>
        <v>20</v>
      </c>
      <c r="B27" s="17" t="s">
        <v>24</v>
      </c>
      <c r="C27" s="25">
        <v>100</v>
      </c>
      <c r="D27" s="26">
        <f t="shared" si="0"/>
        <v>21</v>
      </c>
      <c r="E27" s="28">
        <v>27</v>
      </c>
      <c r="F27" s="26">
        <f t="shared" si="1"/>
        <v>20</v>
      </c>
      <c r="G27" s="13">
        <f t="shared" si="2"/>
        <v>2.7037037037037037</v>
      </c>
      <c r="H27" s="11">
        <v>461</v>
      </c>
      <c r="I27" s="30">
        <v>226</v>
      </c>
      <c r="J27" s="26">
        <f t="shared" si="3"/>
        <v>21</v>
      </c>
      <c r="K27" s="13">
        <f t="shared" si="4"/>
        <v>1.0398230088495575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172</v>
      </c>
      <c r="D28" s="26">
        <f t="shared" si="0"/>
        <v>18</v>
      </c>
      <c r="E28" s="28">
        <v>25</v>
      </c>
      <c r="F28" s="26">
        <f t="shared" si="1"/>
        <v>21</v>
      </c>
      <c r="G28" s="13">
        <f t="shared" si="2"/>
        <v>5.88</v>
      </c>
      <c r="H28" s="11">
        <v>450</v>
      </c>
      <c r="I28" s="30">
        <v>497</v>
      </c>
      <c r="J28" s="26">
        <f t="shared" si="3"/>
        <v>17</v>
      </c>
      <c r="K28" s="13">
        <f t="shared" si="4"/>
        <v>-9.4567404426559351E-2</v>
      </c>
    </row>
    <row r="29" spans="1:11" ht="15" customHeight="1" x14ac:dyDescent="0.25">
      <c r="A29" s="15">
        <f t="shared" si="5"/>
        <v>22</v>
      </c>
      <c r="B29" s="17" t="s">
        <v>37</v>
      </c>
      <c r="C29" s="25">
        <v>26</v>
      </c>
      <c r="D29" s="26">
        <f t="shared" si="0"/>
        <v>24</v>
      </c>
      <c r="E29" s="28">
        <v>1</v>
      </c>
      <c r="F29" s="26">
        <f t="shared" si="1"/>
        <v>29</v>
      </c>
      <c r="G29" s="13">
        <f t="shared" si="2"/>
        <v>25</v>
      </c>
      <c r="H29" s="11">
        <v>194</v>
      </c>
      <c r="I29" s="30">
        <v>1</v>
      </c>
      <c r="J29" s="26">
        <f t="shared" si="3"/>
        <v>34</v>
      </c>
      <c r="K29" s="13">
        <f t="shared" si="4"/>
        <v>193</v>
      </c>
    </row>
    <row r="30" spans="1:11" ht="15" customHeight="1" x14ac:dyDescent="0.25">
      <c r="A30" s="15">
        <f t="shared" si="5"/>
        <v>23</v>
      </c>
      <c r="B30" s="17" t="s">
        <v>30</v>
      </c>
      <c r="C30" s="25">
        <v>33</v>
      </c>
      <c r="D30" s="26">
        <f t="shared" si="0"/>
        <v>22</v>
      </c>
      <c r="E30" s="28">
        <v>12</v>
      </c>
      <c r="F30" s="26">
        <f t="shared" si="1"/>
        <v>24</v>
      </c>
      <c r="G30" s="13">
        <f t="shared" si="2"/>
        <v>1.75</v>
      </c>
      <c r="H30" s="11">
        <v>188</v>
      </c>
      <c r="I30" s="30">
        <v>79</v>
      </c>
      <c r="J30" s="26">
        <f t="shared" si="3"/>
        <v>24</v>
      </c>
      <c r="K30" s="13">
        <f t="shared" si="4"/>
        <v>1.379746835443038</v>
      </c>
    </row>
    <row r="31" spans="1:11" ht="15" customHeight="1" x14ac:dyDescent="0.25">
      <c r="A31" s="15">
        <f t="shared" si="5"/>
        <v>24</v>
      </c>
      <c r="B31" s="17" t="s">
        <v>25</v>
      </c>
      <c r="C31" s="25">
        <v>32</v>
      </c>
      <c r="D31" s="26">
        <f t="shared" ref="D31:D32" si="6">RANK(C31,$C$8:$C$44)</f>
        <v>23</v>
      </c>
      <c r="E31" s="28">
        <v>14</v>
      </c>
      <c r="F31" s="26">
        <f t="shared" ref="F31:F32" si="7">RANK(E31,$E$8:$E$44)</f>
        <v>22</v>
      </c>
      <c r="G31" s="13">
        <f t="shared" si="2"/>
        <v>1.2857142857142858</v>
      </c>
      <c r="H31" s="11">
        <v>112</v>
      </c>
      <c r="I31" s="30">
        <v>124</v>
      </c>
      <c r="J31" s="26">
        <f t="shared" ref="J31:J32" si="8">RANK(I31,$I$8:$I$44)</f>
        <v>23</v>
      </c>
      <c r="K31" s="13">
        <f t="shared" ref="K31:K32" si="9">IF(ISERROR((H31-I31)/I31), IF(I31=0,IF(H31&gt;0,1,IF(H31=0,0,((H31-I31)/I31)))),(H31-I31)/I31)</f>
        <v>-9.6774193548387094E-2</v>
      </c>
    </row>
    <row r="32" spans="1:11" ht="15" customHeight="1" x14ac:dyDescent="0.25">
      <c r="A32" s="15">
        <f t="shared" si="5"/>
        <v>25</v>
      </c>
      <c r="B32" s="17" t="s">
        <v>35</v>
      </c>
      <c r="C32" s="25">
        <v>16</v>
      </c>
      <c r="D32" s="26">
        <f t="shared" si="6"/>
        <v>25</v>
      </c>
      <c r="E32" s="28">
        <v>1</v>
      </c>
      <c r="F32" s="26">
        <f t="shared" si="7"/>
        <v>29</v>
      </c>
      <c r="G32" s="13">
        <f t="shared" si="2"/>
        <v>15</v>
      </c>
      <c r="H32" s="11">
        <v>94</v>
      </c>
      <c r="I32" s="30">
        <v>42</v>
      </c>
      <c r="J32" s="26">
        <f t="shared" si="8"/>
        <v>26</v>
      </c>
      <c r="K32" s="13">
        <f t="shared" si="9"/>
        <v>1.2380952380952381</v>
      </c>
    </row>
    <row r="33" spans="1:11" ht="15" customHeight="1" x14ac:dyDescent="0.25">
      <c r="A33" s="15">
        <f t="shared" si="5"/>
        <v>26</v>
      </c>
      <c r="B33" s="17" t="s">
        <v>28</v>
      </c>
      <c r="C33" s="25">
        <v>14</v>
      </c>
      <c r="D33" s="26">
        <f t="shared" ref="D33:D44" si="10">RANK(C33,$C$8:$C$44)</f>
        <v>26</v>
      </c>
      <c r="E33" s="28">
        <v>14</v>
      </c>
      <c r="F33" s="26">
        <f t="shared" ref="F33:F44" si="11">RANK(E33,$E$8:$E$44)</f>
        <v>22</v>
      </c>
      <c r="G33" s="13">
        <f t="shared" si="2"/>
        <v>0</v>
      </c>
      <c r="H33" s="11">
        <v>87</v>
      </c>
      <c r="I33" s="30">
        <v>135</v>
      </c>
      <c r="J33" s="26">
        <f t="shared" ref="J33:J44" si="12">RANK(I33,$I$8:$I$44)</f>
        <v>22</v>
      </c>
      <c r="K33" s="13">
        <f t="shared" si="4"/>
        <v>-0.35555555555555557</v>
      </c>
    </row>
    <row r="34" spans="1:11" ht="15" customHeight="1" x14ac:dyDescent="0.25">
      <c r="A34" s="15">
        <f t="shared" si="5"/>
        <v>27</v>
      </c>
      <c r="B34" s="17" t="s">
        <v>29</v>
      </c>
      <c r="C34" s="25">
        <v>14</v>
      </c>
      <c r="D34" s="26">
        <f t="shared" si="10"/>
        <v>26</v>
      </c>
      <c r="E34" s="28">
        <v>8</v>
      </c>
      <c r="F34" s="26">
        <f t="shared" si="11"/>
        <v>26</v>
      </c>
      <c r="G34" s="13">
        <f t="shared" si="2"/>
        <v>0.75</v>
      </c>
      <c r="H34" s="11">
        <v>51</v>
      </c>
      <c r="I34" s="30">
        <v>40</v>
      </c>
      <c r="J34" s="26">
        <f t="shared" si="12"/>
        <v>27</v>
      </c>
      <c r="K34" s="13">
        <f t="shared" si="4"/>
        <v>0.27500000000000002</v>
      </c>
    </row>
    <row r="35" spans="1:11" ht="15" customHeight="1" x14ac:dyDescent="0.25">
      <c r="A35" s="15">
        <f t="shared" si="5"/>
        <v>28</v>
      </c>
      <c r="B35" s="17" t="s">
        <v>32</v>
      </c>
      <c r="C35" s="25">
        <v>12</v>
      </c>
      <c r="D35" s="26">
        <f t="shared" si="10"/>
        <v>28</v>
      </c>
      <c r="E35" s="28">
        <v>6</v>
      </c>
      <c r="F35" s="26">
        <f t="shared" si="11"/>
        <v>27</v>
      </c>
      <c r="G35" s="13">
        <f t="shared" si="2"/>
        <v>1</v>
      </c>
      <c r="H35" s="11">
        <v>34</v>
      </c>
      <c r="I35" s="30">
        <v>29</v>
      </c>
      <c r="J35" s="26">
        <f t="shared" si="12"/>
        <v>28</v>
      </c>
      <c r="K35" s="13">
        <f t="shared" si="4"/>
        <v>0.17241379310344829</v>
      </c>
    </row>
    <row r="36" spans="1:11" ht="15" customHeight="1" x14ac:dyDescent="0.25">
      <c r="A36" s="15">
        <f t="shared" si="5"/>
        <v>29</v>
      </c>
      <c r="B36" s="17" t="s">
        <v>34</v>
      </c>
      <c r="C36" s="25">
        <v>11</v>
      </c>
      <c r="D36" s="26">
        <f t="shared" si="10"/>
        <v>29</v>
      </c>
      <c r="E36" s="28">
        <v>1</v>
      </c>
      <c r="F36" s="26">
        <f t="shared" si="11"/>
        <v>29</v>
      </c>
      <c r="G36" s="13">
        <f t="shared" si="2"/>
        <v>10</v>
      </c>
      <c r="H36" s="11">
        <v>28</v>
      </c>
      <c r="I36" s="30">
        <v>23</v>
      </c>
      <c r="J36" s="26">
        <f t="shared" si="12"/>
        <v>29</v>
      </c>
      <c r="K36" s="13">
        <f t="shared" si="4"/>
        <v>0.21739130434782608</v>
      </c>
    </row>
    <row r="37" spans="1:11" ht="15" customHeight="1" x14ac:dyDescent="0.25">
      <c r="A37" s="15">
        <f t="shared" si="5"/>
        <v>30</v>
      </c>
      <c r="B37" s="17" t="s">
        <v>23</v>
      </c>
      <c r="C37" s="25">
        <v>7</v>
      </c>
      <c r="D37" s="26">
        <f t="shared" si="10"/>
        <v>30</v>
      </c>
      <c r="E37" s="28">
        <v>0</v>
      </c>
      <c r="F37" s="26">
        <f t="shared" si="11"/>
        <v>33</v>
      </c>
      <c r="G37" s="13">
        <f t="shared" si="2"/>
        <v>1</v>
      </c>
      <c r="H37" s="11">
        <v>23</v>
      </c>
      <c r="I37" s="30">
        <v>5</v>
      </c>
      <c r="J37" s="26">
        <f t="shared" si="12"/>
        <v>32</v>
      </c>
      <c r="K37" s="13">
        <f t="shared" si="4"/>
        <v>3.6</v>
      </c>
    </row>
    <row r="38" spans="1:11" ht="15" customHeight="1" x14ac:dyDescent="0.25">
      <c r="A38" s="15">
        <f t="shared" si="5"/>
        <v>31</v>
      </c>
      <c r="B38" s="17" t="s">
        <v>26</v>
      </c>
      <c r="C38" s="25">
        <v>5</v>
      </c>
      <c r="D38" s="26">
        <f t="shared" si="10"/>
        <v>31</v>
      </c>
      <c r="E38" s="28">
        <v>12</v>
      </c>
      <c r="F38" s="26">
        <f t="shared" si="11"/>
        <v>24</v>
      </c>
      <c r="G38" s="13">
        <f t="shared" si="2"/>
        <v>-0.58333333333333337</v>
      </c>
      <c r="H38" s="11">
        <v>15</v>
      </c>
      <c r="I38" s="30">
        <v>60</v>
      </c>
      <c r="J38" s="26">
        <f t="shared" si="12"/>
        <v>25</v>
      </c>
      <c r="K38" s="13">
        <f t="shared" si="4"/>
        <v>-0.75</v>
      </c>
    </row>
    <row r="39" spans="1:11" ht="15" customHeight="1" x14ac:dyDescent="0.25">
      <c r="A39" s="15">
        <f t="shared" si="5"/>
        <v>32</v>
      </c>
      <c r="B39" s="17" t="s">
        <v>38</v>
      </c>
      <c r="C39" s="25">
        <v>3</v>
      </c>
      <c r="D39" s="26">
        <f t="shared" si="10"/>
        <v>32</v>
      </c>
      <c r="E39" s="28">
        <v>0</v>
      </c>
      <c r="F39" s="26">
        <f t="shared" si="11"/>
        <v>33</v>
      </c>
      <c r="G39" s="13">
        <f t="shared" si="2"/>
        <v>1</v>
      </c>
      <c r="H39" s="11">
        <v>12</v>
      </c>
      <c r="I39" s="30">
        <v>0</v>
      </c>
      <c r="J39" s="26">
        <f t="shared" si="12"/>
        <v>36</v>
      </c>
      <c r="K39" s="13">
        <f t="shared" si="4"/>
        <v>1</v>
      </c>
    </row>
    <row r="40" spans="1:11" ht="15" customHeight="1" x14ac:dyDescent="0.25">
      <c r="A40" s="15">
        <f t="shared" si="5"/>
        <v>33</v>
      </c>
      <c r="B40" s="17" t="s">
        <v>31</v>
      </c>
      <c r="C40" s="25">
        <v>3</v>
      </c>
      <c r="D40" s="26">
        <f t="shared" si="10"/>
        <v>32</v>
      </c>
      <c r="E40" s="28">
        <v>1</v>
      </c>
      <c r="F40" s="26">
        <f t="shared" si="11"/>
        <v>29</v>
      </c>
      <c r="G40" s="13">
        <f t="shared" si="2"/>
        <v>2</v>
      </c>
      <c r="H40" s="11">
        <v>11</v>
      </c>
      <c r="I40" s="30">
        <v>14</v>
      </c>
      <c r="J40" s="26">
        <f t="shared" si="12"/>
        <v>30</v>
      </c>
      <c r="K40" s="13">
        <f t="shared" si="4"/>
        <v>-0.21428571428571427</v>
      </c>
    </row>
    <row r="41" spans="1:11" ht="15" customHeight="1" x14ac:dyDescent="0.25">
      <c r="A41" s="15">
        <f t="shared" si="5"/>
        <v>34</v>
      </c>
      <c r="B41" s="17" t="s">
        <v>33</v>
      </c>
      <c r="C41" s="25">
        <v>2</v>
      </c>
      <c r="D41" s="26">
        <f t="shared" si="10"/>
        <v>34</v>
      </c>
      <c r="E41" s="28">
        <v>2</v>
      </c>
      <c r="F41" s="26">
        <f t="shared" si="11"/>
        <v>28</v>
      </c>
      <c r="G41" s="13">
        <f t="shared" si="2"/>
        <v>0</v>
      </c>
      <c r="H41" s="11">
        <v>3</v>
      </c>
      <c r="I41" s="30">
        <v>11</v>
      </c>
      <c r="J41" s="26">
        <f t="shared" si="12"/>
        <v>31</v>
      </c>
      <c r="K41" s="13">
        <f t="shared" si="4"/>
        <v>-0.72727272727272729</v>
      </c>
    </row>
    <row r="42" spans="1:11" ht="15" customHeight="1" x14ac:dyDescent="0.25">
      <c r="A42" s="15">
        <f t="shared" si="5"/>
        <v>35</v>
      </c>
      <c r="B42" s="17" t="s">
        <v>42</v>
      </c>
      <c r="C42" s="25">
        <v>0</v>
      </c>
      <c r="D42" s="26">
        <f t="shared" si="10"/>
        <v>35</v>
      </c>
      <c r="E42" s="28">
        <v>0</v>
      </c>
      <c r="F42" s="26">
        <f t="shared" si="11"/>
        <v>33</v>
      </c>
      <c r="G42" s="13">
        <f t="shared" si="2"/>
        <v>0</v>
      </c>
      <c r="H42" s="11">
        <v>1</v>
      </c>
      <c r="I42" s="30">
        <v>0</v>
      </c>
      <c r="J42" s="26">
        <f t="shared" si="12"/>
        <v>36</v>
      </c>
      <c r="K42" s="13">
        <f t="shared" si="4"/>
        <v>1</v>
      </c>
    </row>
    <row r="43" spans="1:11" ht="15" customHeight="1" x14ac:dyDescent="0.25">
      <c r="A43" s="15">
        <f t="shared" si="5"/>
        <v>36</v>
      </c>
      <c r="B43" s="17" t="s">
        <v>43</v>
      </c>
      <c r="C43" s="25">
        <v>0</v>
      </c>
      <c r="D43" s="26">
        <f t="shared" si="10"/>
        <v>35</v>
      </c>
      <c r="E43" s="28">
        <v>0</v>
      </c>
      <c r="F43" s="26">
        <f t="shared" si="11"/>
        <v>33</v>
      </c>
      <c r="G43" s="13">
        <f t="shared" si="2"/>
        <v>0</v>
      </c>
      <c r="H43" s="11">
        <v>0</v>
      </c>
      <c r="I43" s="30">
        <v>1</v>
      </c>
      <c r="J43" s="26">
        <f t="shared" si="12"/>
        <v>34</v>
      </c>
      <c r="K43" s="13">
        <f t="shared" si="4"/>
        <v>-1</v>
      </c>
    </row>
    <row r="44" spans="1:11" ht="15" customHeight="1" thickBot="1" x14ac:dyDescent="0.3">
      <c r="A44" s="31">
        <f t="shared" si="5"/>
        <v>37</v>
      </c>
      <c r="B44" s="32" t="s">
        <v>36</v>
      </c>
      <c r="C44" s="33">
        <v>0</v>
      </c>
      <c r="D44" s="34">
        <f t="shared" si="10"/>
        <v>35</v>
      </c>
      <c r="E44" s="35">
        <v>0</v>
      </c>
      <c r="F44" s="34">
        <f t="shared" si="11"/>
        <v>33</v>
      </c>
      <c r="G44" s="36">
        <f t="shared" si="2"/>
        <v>0</v>
      </c>
      <c r="H44" s="37">
        <v>0</v>
      </c>
      <c r="I44" s="38">
        <v>2</v>
      </c>
      <c r="J44" s="34">
        <f t="shared" si="12"/>
        <v>33</v>
      </c>
      <c r="K44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4 K8:K44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G8:G44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D2120_April21</vt:lpstr>
      <vt:lpstr>D2120_April21!Print_Area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2021-05-19T14:03:51Z</dcterms:modified>
</cp:coreProperties>
</file>