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2" windowWidth="20112" windowHeight="7680"/>
  </bookViews>
  <sheets>
    <sheet name="D2019_March20" sheetId="1" r:id="rId1"/>
  </sheets>
  <definedNames>
    <definedName name="_xlnm.Print_Area" localSheetId="0">D2019_March20!$A$1:$K$41</definedName>
  </definedNames>
  <calcPr calcId="144525"/>
</workbook>
</file>

<file path=xl/calcChain.xml><?xml version="1.0" encoding="utf-8"?>
<calcChain xmlns="http://schemas.openxmlformats.org/spreadsheetml/2006/main">
  <c r="J39" i="1" l="1"/>
  <c r="K39" i="1"/>
  <c r="F39" i="1"/>
  <c r="G39" i="1"/>
  <c r="D39" i="1"/>
  <c r="A39" i="1"/>
  <c r="A40" i="1"/>
  <c r="A41" i="1" s="1"/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40" i="1"/>
  <c r="J41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40" i="1"/>
  <c r="F41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41" i="1"/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40" i="1"/>
  <c r="K41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G41" i="1"/>
  <c r="J8" i="1" l="1"/>
  <c r="F8" i="1"/>
  <c r="D8" i="1"/>
  <c r="I7" i="1"/>
  <c r="H7" i="1"/>
  <c r="E7" i="1"/>
  <c r="C7" i="1"/>
  <c r="G8" i="1" l="1"/>
  <c r="K7" i="1" l="1"/>
  <c r="G7" i="1" l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K8" i="1"/>
  <c r="K6" i="1"/>
</calcChain>
</file>

<file path=xl/sharedStrings.xml><?xml version="1.0" encoding="utf-8"?>
<sst xmlns="http://schemas.openxmlformats.org/spreadsheetml/2006/main" count="46" uniqueCount="46">
  <si>
    <t xml:space="preserve">ΕΤΗΣΙΕΣ ΤΑΞΙΝΟΜΗΣΕΙΣ ΕΠΙΒΑΤΙΚΩΝ ΟΧΗΜΑΤΩΝ </t>
  </si>
  <si>
    <t xml:space="preserve">PC  CAR'S REGISTRATIONS </t>
  </si>
  <si>
    <t>YTD</t>
  </si>
  <si>
    <t>Brand</t>
  </si>
  <si>
    <t>Rank</t>
  </si>
  <si>
    <t>TOTAL</t>
  </si>
  <si>
    <t>TOYOTA</t>
  </si>
  <si>
    <t>VOLKSWAGEN</t>
  </si>
  <si>
    <t>NISSAN</t>
  </si>
  <si>
    <t>OPEL</t>
  </si>
  <si>
    <t>PEUGEOT</t>
  </si>
  <si>
    <t>SUZUKI</t>
  </si>
  <si>
    <t>CITROEN</t>
  </si>
  <si>
    <t>MERCEDES</t>
  </si>
  <si>
    <t>FIAT</t>
  </si>
  <si>
    <t>FORD</t>
  </si>
  <si>
    <t>HYUNDAI</t>
  </si>
  <si>
    <t>RENAULT</t>
  </si>
  <si>
    <t>AUDI</t>
  </si>
  <si>
    <t>BMW</t>
  </si>
  <si>
    <t>SKODA</t>
  </si>
  <si>
    <t>VOLVO</t>
  </si>
  <si>
    <t>SEAT</t>
  </si>
  <si>
    <t>KIA MOTORS</t>
  </si>
  <si>
    <t>MINI</t>
  </si>
  <si>
    <t>SMART</t>
  </si>
  <si>
    <t>JEEP</t>
  </si>
  <si>
    <t>HONDA</t>
  </si>
  <si>
    <t>ALFA ROMEO</t>
  </si>
  <si>
    <t>DACIA</t>
  </si>
  <si>
    <t>MITSUBISHI</t>
  </si>
  <si>
    <t>LEXUS</t>
  </si>
  <si>
    <t>LAND ROVER</t>
  </si>
  <si>
    <t>SUBARU</t>
  </si>
  <si>
    <t>PORSCHE</t>
  </si>
  <si>
    <t>ABARTH</t>
  </si>
  <si>
    <t>JAGUAR</t>
  </si>
  <si>
    <t>MAZDA</t>
  </si>
  <si>
    <t>CHEVROLET</t>
  </si>
  <si>
    <t>% D20/19</t>
  </si>
  <si>
    <t>March '20 -YTD</t>
  </si>
  <si>
    <t>Mar. '20</t>
  </si>
  <si>
    <t>Mar. '19</t>
  </si>
  <si>
    <t>Mar. '20 - YTD</t>
  </si>
  <si>
    <t>Mar. '19 - YTD</t>
  </si>
  <si>
    <t>DFM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</si>
</sst>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\(#\)"/>
  </numFmts>
  <fonts count="11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10"/>
      <name val="Arial Greek"/>
      <charset val="161"/>
    </font>
    <font>
      <sz val="8.5"/>
      <color indexed="8"/>
      <name val="Calibri"/>
      <family val="2"/>
      <charset val="161"/>
      <scheme val="minor"/>
    </font>
    <font>
      <b/>
      <sz val="8.5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i/>
      <sz val="10"/>
      <color indexed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44">
    <xf numFmtId="0" fontId="0" fillId="0" borderId="0" xfId="0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5" fillId="3" borderId="0" xfId="2" applyFont="1" applyFill="1" applyAlignment="1">
      <alignment horizontal="left" vertical="center"/>
    </xf>
    <xf numFmtId="0" fontId="4" fillId="3" borderId="0" xfId="2" applyFont="1" applyFill="1" applyAlignment="1">
      <alignment horizontal="centerContinuous" vertical="center"/>
    </xf>
    <xf numFmtId="0" fontId="3" fillId="3" borderId="0" xfId="2" applyFont="1" applyFill="1" applyAlignment="1">
      <alignment horizontal="left" vertical="center"/>
    </xf>
    <xf numFmtId="0" fontId="9" fillId="3" borderId="2" xfId="3" applyFont="1" applyFill="1" applyBorder="1" applyAlignment="1">
      <alignment vertical="center"/>
    </xf>
    <xf numFmtId="0" fontId="5" fillId="3" borderId="3" xfId="2" applyFont="1" applyFill="1" applyBorder="1" applyAlignment="1">
      <alignment horizontal="center" vertical="center" wrapText="1"/>
    </xf>
    <xf numFmtId="0" fontId="9" fillId="3" borderId="5" xfId="3" applyFont="1" applyFill="1" applyBorder="1" applyAlignment="1">
      <alignment horizontal="left" vertical="center"/>
    </xf>
    <xf numFmtId="164" fontId="5" fillId="3" borderId="6" xfId="1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164" fontId="6" fillId="3" borderId="9" xfId="1" applyNumberFormat="1" applyFont="1" applyFill="1" applyBorder="1" applyAlignment="1">
      <alignment horizontal="right" vertical="center"/>
    </xf>
    <xf numFmtId="164" fontId="6" fillId="3" borderId="10" xfId="1" applyNumberFormat="1" applyFont="1" applyFill="1" applyBorder="1" applyAlignment="1">
      <alignment horizontal="right" vertical="center"/>
    </xf>
    <xf numFmtId="0" fontId="6" fillId="2" borderId="12" xfId="2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17" fontId="5" fillId="2" borderId="1" xfId="2" applyNumberFormat="1" applyFont="1" applyFill="1" applyBorder="1" applyAlignment="1">
      <alignment horizontal="center" vertical="center"/>
    </xf>
    <xf numFmtId="3" fontId="5" fillId="2" borderId="4" xfId="2" applyNumberFormat="1" applyFont="1" applyFill="1" applyBorder="1" applyAlignment="1">
      <alignment horizontal="center" vertical="center"/>
    </xf>
    <xf numFmtId="0" fontId="5" fillId="3" borderId="3" xfId="2" applyNumberFormat="1" applyFont="1" applyFill="1" applyBorder="1" applyAlignment="1">
      <alignment horizontal="center" vertical="center" wrapText="1"/>
    </xf>
    <xf numFmtId="3" fontId="6" fillId="3" borderId="17" xfId="0" applyNumberFormat="1" applyFont="1" applyFill="1" applyBorder="1" applyAlignment="1">
      <alignment horizontal="center" vertical="center" wrapText="1"/>
    </xf>
    <xf numFmtId="165" fontId="10" fillId="3" borderId="18" xfId="2" applyNumberFormat="1" applyFont="1" applyFill="1" applyBorder="1" applyAlignment="1">
      <alignment horizontal="center" vertical="center"/>
    </xf>
    <xf numFmtId="3" fontId="6" fillId="3" borderId="19" xfId="0" applyNumberFormat="1" applyFont="1" applyFill="1" applyBorder="1" applyAlignment="1">
      <alignment horizontal="center" vertical="center" wrapText="1"/>
    </xf>
    <xf numFmtId="165" fontId="10" fillId="3" borderId="20" xfId="2" applyNumberFormat="1" applyFont="1" applyFill="1" applyBorder="1" applyAlignment="1">
      <alignment horizontal="center" vertical="center"/>
    </xf>
    <xf numFmtId="3" fontId="7" fillId="3" borderId="21" xfId="0" applyNumberFormat="1" applyFont="1" applyFill="1" applyBorder="1" applyAlignment="1">
      <alignment horizontal="center" vertical="center" wrapText="1"/>
    </xf>
    <xf numFmtId="3" fontId="7" fillId="3" borderId="22" xfId="0" applyNumberFormat="1" applyFont="1" applyFill="1" applyBorder="1" applyAlignment="1">
      <alignment horizontal="center" vertical="center" wrapText="1"/>
    </xf>
    <xf numFmtId="3" fontId="6" fillId="3" borderId="21" xfId="0" applyNumberFormat="1" applyFont="1" applyFill="1" applyBorder="1" applyAlignment="1">
      <alignment horizontal="center" vertical="center" wrapText="1"/>
    </xf>
    <xf numFmtId="3" fontId="6" fillId="3" borderId="22" xfId="0" applyNumberFormat="1" applyFont="1" applyFill="1" applyBorder="1" applyAlignment="1">
      <alignment horizontal="center" vertical="center" wrapText="1"/>
    </xf>
    <xf numFmtId="0" fontId="6" fillId="2" borderId="23" xfId="2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vertical="center" wrapText="1"/>
    </xf>
    <xf numFmtId="3" fontId="6" fillId="3" borderId="25" xfId="0" applyNumberFormat="1" applyFont="1" applyFill="1" applyBorder="1" applyAlignment="1">
      <alignment horizontal="center" vertical="center" wrapText="1"/>
    </xf>
    <xf numFmtId="165" fontId="10" fillId="3" borderId="26" xfId="2" applyNumberFormat="1" applyFont="1" applyFill="1" applyBorder="1" applyAlignment="1">
      <alignment horizontal="center" vertical="center"/>
    </xf>
    <xf numFmtId="3" fontId="7" fillId="3" borderId="27" xfId="0" applyNumberFormat="1" applyFont="1" applyFill="1" applyBorder="1" applyAlignment="1">
      <alignment horizontal="center" vertical="center" wrapText="1"/>
    </xf>
    <xf numFmtId="164" fontId="6" fillId="3" borderId="28" xfId="1" applyNumberFormat="1" applyFont="1" applyFill="1" applyBorder="1" applyAlignment="1">
      <alignment horizontal="right" vertical="center"/>
    </xf>
    <xf numFmtId="3" fontId="6" fillId="2" borderId="29" xfId="0" applyNumberFormat="1" applyFont="1" applyFill="1" applyBorder="1" applyAlignment="1">
      <alignment horizontal="center" vertical="center" wrapText="1"/>
    </xf>
    <xf numFmtId="3" fontId="6" fillId="3" borderId="27" xfId="0" applyNumberFormat="1" applyFont="1" applyFill="1" applyBorder="1" applyAlignment="1">
      <alignment horizontal="center" vertical="center" wrapText="1"/>
    </xf>
    <xf numFmtId="3" fontId="5" fillId="3" borderId="4" xfId="2" applyNumberFormat="1" applyFont="1" applyFill="1" applyBorder="1" applyAlignment="1">
      <alignment horizontal="center" vertical="center"/>
    </xf>
    <xf numFmtId="3" fontId="5" fillId="3" borderId="16" xfId="2" applyNumberFormat="1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 wrapText="1"/>
    </xf>
    <xf numFmtId="17" fontId="5" fillId="3" borderId="1" xfId="2" applyNumberFormat="1" applyFont="1" applyFill="1" applyBorder="1" applyAlignment="1">
      <alignment horizontal="center" vertical="center"/>
    </xf>
    <xf numFmtId="17" fontId="5" fillId="3" borderId="15" xfId="2" applyNumberFormat="1" applyFont="1" applyFill="1" applyBorder="1" applyAlignment="1">
      <alignment horizontal="center" vertical="center"/>
    </xf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1"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0</xdr:row>
      <xdr:rowOff>19323</xdr:rowOff>
    </xdr:from>
    <xdr:to>
      <xdr:col>10</xdr:col>
      <xdr:colOff>688536</xdr:colOff>
      <xdr:row>3</xdr:row>
      <xdr:rowOff>163064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5" y="19323"/>
          <a:ext cx="631386" cy="10486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41"/>
  <sheetViews>
    <sheetView tabSelected="1" zoomScaleNormal="100" zoomScaleSheetLayoutView="100" workbookViewId="0">
      <selection activeCell="A2" sqref="A2"/>
    </sheetView>
  </sheetViews>
  <sheetFormatPr defaultColWidth="9.109375" defaultRowHeight="11.4" x14ac:dyDescent="0.25"/>
  <cols>
    <col min="1" max="1" width="6.77734375" style="1" customWidth="1"/>
    <col min="2" max="2" width="18.77734375" style="1" customWidth="1"/>
    <col min="3" max="3" width="7.77734375" style="1" customWidth="1"/>
    <col min="4" max="4" width="4.77734375" style="1" customWidth="1"/>
    <col min="5" max="5" width="7.77734375" style="1" customWidth="1"/>
    <col min="6" max="6" width="4.77734375" style="1" customWidth="1"/>
    <col min="7" max="7" width="10.77734375" style="1" customWidth="1"/>
    <col min="8" max="8" width="13.77734375" style="1" customWidth="1"/>
    <col min="9" max="9" width="7.77734375" style="1" customWidth="1"/>
    <col min="10" max="10" width="4.77734375" style="2" customWidth="1"/>
    <col min="11" max="11" width="10.77734375" style="1" customWidth="1"/>
    <col min="12" max="16384" width="9.109375" style="1"/>
  </cols>
  <sheetData>
    <row r="1" spans="1:11" ht="37.5" customHeight="1" x14ac:dyDescent="0.25"/>
    <row r="2" spans="1:11" ht="15" customHeight="1" x14ac:dyDescent="0.25">
      <c r="A2" s="3" t="s">
        <v>40</v>
      </c>
      <c r="B2" s="4"/>
      <c r="C2" s="4"/>
      <c r="D2" s="4"/>
    </row>
    <row r="3" spans="1:11" ht="18.75" customHeight="1" x14ac:dyDescent="0.25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.75" customHeight="1" x14ac:dyDescent="0.25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1.25" customHeight="1" thickBot="1" x14ac:dyDescent="0.3">
      <c r="G5" s="2"/>
    </row>
    <row r="6" spans="1:11" ht="15" customHeight="1" x14ac:dyDescent="0.25">
      <c r="A6" s="18" t="s">
        <v>2</v>
      </c>
      <c r="B6" s="6" t="s">
        <v>3</v>
      </c>
      <c r="C6" s="42" t="s">
        <v>41</v>
      </c>
      <c r="D6" s="43"/>
      <c r="E6" s="43" t="s">
        <v>42</v>
      </c>
      <c r="F6" s="43"/>
      <c r="G6" s="22" t="s">
        <v>39</v>
      </c>
      <c r="H6" s="20" t="s">
        <v>43</v>
      </c>
      <c r="I6" s="43" t="s">
        <v>44</v>
      </c>
      <c r="J6" s="43"/>
      <c r="K6" s="7" t="str">
        <f>G6</f>
        <v>% D20/19</v>
      </c>
    </row>
    <row r="7" spans="1:11" s="5" customFormat="1" ht="15" customHeight="1" thickBot="1" x14ac:dyDescent="0.3">
      <c r="A7" s="19" t="s">
        <v>4</v>
      </c>
      <c r="B7" s="8" t="s">
        <v>5</v>
      </c>
      <c r="C7" s="39">
        <f>SUM(C8:C41)</f>
        <v>3743</v>
      </c>
      <c r="D7" s="40"/>
      <c r="E7" s="40">
        <f>SUM(E8:E41)</f>
        <v>9518</v>
      </c>
      <c r="F7" s="40"/>
      <c r="G7" s="9">
        <f>C7/E7-1</f>
        <v>-0.60674511451985713</v>
      </c>
      <c r="H7" s="21">
        <f>SUM(H8:H41)</f>
        <v>21390</v>
      </c>
      <c r="I7" s="40">
        <f>SUM(I8:I41)</f>
        <v>26289</v>
      </c>
      <c r="J7" s="40"/>
      <c r="K7" s="9">
        <f>H7/I7-1</f>
        <v>-0.18635170603674545</v>
      </c>
    </row>
    <row r="8" spans="1:11" ht="15" customHeight="1" x14ac:dyDescent="0.25">
      <c r="A8" s="14">
        <v>1</v>
      </c>
      <c r="B8" s="16" t="s">
        <v>6</v>
      </c>
      <c r="C8" s="23">
        <v>711</v>
      </c>
      <c r="D8" s="24">
        <f>RANK(C8,$C$8:$C$41)</f>
        <v>1</v>
      </c>
      <c r="E8" s="27">
        <v>829</v>
      </c>
      <c r="F8" s="24">
        <f>RANK(E8,$E$8:$E$41)</f>
        <v>4</v>
      </c>
      <c r="G8" s="12">
        <f t="shared" ref="G8:G41" si="0">IF(ISERROR((C8-E8)/E8), IF(E8=0,IF(C8&gt;0,1,IF(C8=0,0,((C8-E8)/E8)))),(C8-E8)/E8)</f>
        <v>-0.14234016887816647</v>
      </c>
      <c r="H8" s="10">
        <v>3142</v>
      </c>
      <c r="I8" s="29">
        <v>2739</v>
      </c>
      <c r="J8" s="24">
        <f>RANK(I8,$I$8:$I$41)</f>
        <v>1</v>
      </c>
      <c r="K8" s="12">
        <f t="shared" ref="K8:K41" si="1">IF(ISERROR((H8-I8)/I8), IF(I8=0,IF(H8&gt;0,1,IF(H8=0,0,((H8-I8)/I8)))),(H8-I8)/I8)</f>
        <v>0.14713399050748449</v>
      </c>
    </row>
    <row r="9" spans="1:11" ht="15" customHeight="1" x14ac:dyDescent="0.25">
      <c r="A9" s="15">
        <f t="shared" ref="A9:A41" si="2">A8+1</f>
        <v>2</v>
      </c>
      <c r="B9" s="17" t="s">
        <v>10</v>
      </c>
      <c r="C9" s="25">
        <v>225</v>
      </c>
      <c r="D9" s="26">
        <f t="shared" ref="D9:D41" si="3">RANK(C9,$C$8:$C$41)</f>
        <v>4</v>
      </c>
      <c r="E9" s="28">
        <v>920</v>
      </c>
      <c r="F9" s="26">
        <f t="shared" ref="F9:F41" si="4">RANK(E9,$E$8:$E$41)</f>
        <v>2</v>
      </c>
      <c r="G9" s="13">
        <f t="shared" si="0"/>
        <v>-0.75543478260869568</v>
      </c>
      <c r="H9" s="11">
        <v>2161</v>
      </c>
      <c r="I9" s="30">
        <v>2680</v>
      </c>
      <c r="J9" s="26">
        <f t="shared" ref="J9:J41" si="5">RANK(I9,$I$8:$I$41)</f>
        <v>2</v>
      </c>
      <c r="K9" s="13">
        <f t="shared" si="1"/>
        <v>-0.19365671641791044</v>
      </c>
    </row>
    <row r="10" spans="1:11" ht="15" customHeight="1" x14ac:dyDescent="0.25">
      <c r="A10" s="15">
        <f t="shared" si="2"/>
        <v>3</v>
      </c>
      <c r="B10" s="17" t="s">
        <v>7</v>
      </c>
      <c r="C10" s="25">
        <v>347</v>
      </c>
      <c r="D10" s="26">
        <f t="shared" si="3"/>
        <v>2</v>
      </c>
      <c r="E10" s="28">
        <v>861</v>
      </c>
      <c r="F10" s="26">
        <f t="shared" si="4"/>
        <v>3</v>
      </c>
      <c r="G10" s="13">
        <f t="shared" si="0"/>
        <v>-0.59698025551684086</v>
      </c>
      <c r="H10" s="11">
        <v>2041</v>
      </c>
      <c r="I10" s="30">
        <v>2129</v>
      </c>
      <c r="J10" s="26">
        <f t="shared" si="5"/>
        <v>3</v>
      </c>
      <c r="K10" s="13">
        <f t="shared" si="1"/>
        <v>-4.133395960544857E-2</v>
      </c>
    </row>
    <row r="11" spans="1:11" ht="15" customHeight="1" x14ac:dyDescent="0.25">
      <c r="A11" s="15">
        <f t="shared" si="2"/>
        <v>4</v>
      </c>
      <c r="B11" s="17" t="s">
        <v>16</v>
      </c>
      <c r="C11" s="25">
        <v>340</v>
      </c>
      <c r="D11" s="26">
        <f t="shared" si="3"/>
        <v>3</v>
      </c>
      <c r="E11" s="28">
        <v>492</v>
      </c>
      <c r="F11" s="26">
        <f t="shared" si="4"/>
        <v>9</v>
      </c>
      <c r="G11" s="13">
        <f t="shared" si="0"/>
        <v>-0.30894308943089432</v>
      </c>
      <c r="H11" s="11">
        <v>1653</v>
      </c>
      <c r="I11" s="30">
        <v>1692</v>
      </c>
      <c r="J11" s="26">
        <f t="shared" si="5"/>
        <v>6</v>
      </c>
      <c r="K11" s="13">
        <f t="shared" si="1"/>
        <v>-2.3049645390070921E-2</v>
      </c>
    </row>
    <row r="12" spans="1:11" ht="15" customHeight="1" x14ac:dyDescent="0.25">
      <c r="A12" s="15">
        <f t="shared" si="2"/>
        <v>5</v>
      </c>
      <c r="B12" s="17" t="s">
        <v>8</v>
      </c>
      <c r="C12" s="25">
        <v>209</v>
      </c>
      <c r="D12" s="26">
        <f t="shared" si="3"/>
        <v>5</v>
      </c>
      <c r="E12" s="28">
        <v>662</v>
      </c>
      <c r="F12" s="26">
        <f t="shared" si="4"/>
        <v>6</v>
      </c>
      <c r="G12" s="13">
        <f t="shared" si="0"/>
        <v>-0.68429003021148038</v>
      </c>
      <c r="H12" s="11">
        <v>1351</v>
      </c>
      <c r="I12" s="30">
        <v>1607</v>
      </c>
      <c r="J12" s="26">
        <f t="shared" si="5"/>
        <v>8</v>
      </c>
      <c r="K12" s="13">
        <f t="shared" si="1"/>
        <v>-0.15930304915992533</v>
      </c>
    </row>
    <row r="13" spans="1:11" ht="15" customHeight="1" x14ac:dyDescent="0.25">
      <c r="A13" s="15">
        <f t="shared" si="2"/>
        <v>6</v>
      </c>
      <c r="B13" s="17" t="s">
        <v>12</v>
      </c>
      <c r="C13" s="25">
        <v>202</v>
      </c>
      <c r="D13" s="26">
        <f t="shared" si="3"/>
        <v>6</v>
      </c>
      <c r="E13" s="28">
        <v>719</v>
      </c>
      <c r="F13" s="26">
        <f t="shared" si="4"/>
        <v>5</v>
      </c>
      <c r="G13" s="13">
        <f t="shared" si="0"/>
        <v>-0.71905424200278167</v>
      </c>
      <c r="H13" s="11">
        <v>1236</v>
      </c>
      <c r="I13" s="30">
        <v>1626</v>
      </c>
      <c r="J13" s="26">
        <f t="shared" si="5"/>
        <v>7</v>
      </c>
      <c r="K13" s="13">
        <f t="shared" si="1"/>
        <v>-0.23985239852398524</v>
      </c>
    </row>
    <row r="14" spans="1:11" ht="15" customHeight="1" x14ac:dyDescent="0.25">
      <c r="A14" s="15">
        <f t="shared" si="2"/>
        <v>7</v>
      </c>
      <c r="B14" s="17" t="s">
        <v>9</v>
      </c>
      <c r="C14" s="25">
        <v>175</v>
      </c>
      <c r="D14" s="26">
        <f t="shared" si="3"/>
        <v>8</v>
      </c>
      <c r="E14" s="28">
        <v>595</v>
      </c>
      <c r="F14" s="26">
        <f t="shared" si="4"/>
        <v>8</v>
      </c>
      <c r="G14" s="13">
        <f t="shared" si="0"/>
        <v>-0.70588235294117652</v>
      </c>
      <c r="H14" s="11">
        <v>1096</v>
      </c>
      <c r="I14" s="30">
        <v>1989</v>
      </c>
      <c r="J14" s="26">
        <f t="shared" si="5"/>
        <v>5</v>
      </c>
      <c r="K14" s="13">
        <f t="shared" si="1"/>
        <v>-0.44896933132227251</v>
      </c>
    </row>
    <row r="15" spans="1:11" ht="15" customHeight="1" x14ac:dyDescent="0.25">
      <c r="A15" s="15">
        <f t="shared" si="2"/>
        <v>8</v>
      </c>
      <c r="B15" s="17" t="s">
        <v>11</v>
      </c>
      <c r="C15" s="25">
        <v>117</v>
      </c>
      <c r="D15" s="26">
        <f t="shared" si="3"/>
        <v>11</v>
      </c>
      <c r="E15" s="28">
        <v>644</v>
      </c>
      <c r="F15" s="26">
        <f t="shared" si="4"/>
        <v>7</v>
      </c>
      <c r="G15" s="13">
        <f t="shared" si="0"/>
        <v>-0.81832298136645965</v>
      </c>
      <c r="H15" s="11">
        <v>1078</v>
      </c>
      <c r="I15" s="30">
        <v>1560</v>
      </c>
      <c r="J15" s="26">
        <f t="shared" si="5"/>
        <v>9</v>
      </c>
      <c r="K15" s="13">
        <f t="shared" si="1"/>
        <v>-0.30897435897435899</v>
      </c>
    </row>
    <row r="16" spans="1:11" ht="15" customHeight="1" x14ac:dyDescent="0.25">
      <c r="A16" s="15">
        <f t="shared" si="2"/>
        <v>9</v>
      </c>
      <c r="B16" s="17" t="s">
        <v>19</v>
      </c>
      <c r="C16" s="25">
        <v>190</v>
      </c>
      <c r="D16" s="26">
        <f t="shared" si="3"/>
        <v>7</v>
      </c>
      <c r="E16" s="28">
        <v>301</v>
      </c>
      <c r="F16" s="26">
        <f t="shared" si="4"/>
        <v>11</v>
      </c>
      <c r="G16" s="13">
        <f t="shared" si="0"/>
        <v>-0.3687707641196013</v>
      </c>
      <c r="H16" s="11">
        <v>821</v>
      </c>
      <c r="I16" s="30">
        <v>651</v>
      </c>
      <c r="J16" s="26">
        <f t="shared" si="5"/>
        <v>15</v>
      </c>
      <c r="K16" s="13">
        <f t="shared" si="1"/>
        <v>0.26113671274961597</v>
      </c>
    </row>
    <row r="17" spans="1:11" ht="15" customHeight="1" x14ac:dyDescent="0.25">
      <c r="A17" s="15">
        <f t="shared" si="2"/>
        <v>10</v>
      </c>
      <c r="B17" s="17" t="s">
        <v>13</v>
      </c>
      <c r="C17" s="25">
        <v>158</v>
      </c>
      <c r="D17" s="26">
        <f t="shared" si="3"/>
        <v>9</v>
      </c>
      <c r="E17" s="28">
        <v>288</v>
      </c>
      <c r="F17" s="26">
        <f t="shared" si="4"/>
        <v>13</v>
      </c>
      <c r="G17" s="13">
        <f t="shared" si="0"/>
        <v>-0.4513888888888889</v>
      </c>
      <c r="H17" s="11">
        <v>748</v>
      </c>
      <c r="I17" s="30">
        <v>903</v>
      </c>
      <c r="J17" s="26">
        <f t="shared" si="5"/>
        <v>11</v>
      </c>
      <c r="K17" s="13">
        <f t="shared" si="1"/>
        <v>-0.1716500553709856</v>
      </c>
    </row>
    <row r="18" spans="1:11" ht="15" customHeight="1" x14ac:dyDescent="0.25">
      <c r="A18" s="15">
        <f t="shared" si="2"/>
        <v>11</v>
      </c>
      <c r="B18" s="17" t="s">
        <v>14</v>
      </c>
      <c r="C18" s="25">
        <v>101</v>
      </c>
      <c r="D18" s="26">
        <f t="shared" si="3"/>
        <v>15</v>
      </c>
      <c r="E18" s="28">
        <v>971</v>
      </c>
      <c r="F18" s="26">
        <f t="shared" si="4"/>
        <v>1</v>
      </c>
      <c r="G18" s="13">
        <f t="shared" si="0"/>
        <v>-0.89598352214212151</v>
      </c>
      <c r="H18" s="11">
        <v>719</v>
      </c>
      <c r="I18" s="30">
        <v>2091</v>
      </c>
      <c r="J18" s="26">
        <f t="shared" si="5"/>
        <v>4</v>
      </c>
      <c r="K18" s="13">
        <f t="shared" si="1"/>
        <v>-0.65614538498326158</v>
      </c>
    </row>
    <row r="19" spans="1:11" ht="15" customHeight="1" x14ac:dyDescent="0.25">
      <c r="A19" s="15">
        <f t="shared" si="2"/>
        <v>12</v>
      </c>
      <c r="B19" s="17" t="s">
        <v>23</v>
      </c>
      <c r="C19" s="25">
        <v>104</v>
      </c>
      <c r="D19" s="26">
        <f t="shared" si="3"/>
        <v>14</v>
      </c>
      <c r="E19" s="28">
        <v>136</v>
      </c>
      <c r="F19" s="26">
        <f t="shared" si="4"/>
        <v>18</v>
      </c>
      <c r="G19" s="13">
        <f t="shared" si="0"/>
        <v>-0.23529411764705882</v>
      </c>
      <c r="H19" s="11">
        <v>697</v>
      </c>
      <c r="I19" s="30">
        <v>563</v>
      </c>
      <c r="J19" s="26">
        <f t="shared" si="5"/>
        <v>16</v>
      </c>
      <c r="K19" s="13">
        <f t="shared" si="1"/>
        <v>0.23801065719360567</v>
      </c>
    </row>
    <row r="20" spans="1:11" ht="15" customHeight="1" x14ac:dyDescent="0.25">
      <c r="A20" s="15">
        <f t="shared" si="2"/>
        <v>13</v>
      </c>
      <c r="B20" s="17" t="s">
        <v>20</v>
      </c>
      <c r="C20" s="25">
        <v>142</v>
      </c>
      <c r="D20" s="26">
        <f t="shared" si="3"/>
        <v>10</v>
      </c>
      <c r="E20" s="28">
        <v>293</v>
      </c>
      <c r="F20" s="26">
        <f t="shared" si="4"/>
        <v>12</v>
      </c>
      <c r="G20" s="13">
        <f t="shared" si="0"/>
        <v>-0.51535836177474403</v>
      </c>
      <c r="H20" s="11">
        <v>659</v>
      </c>
      <c r="I20" s="30">
        <v>774</v>
      </c>
      <c r="J20" s="26">
        <f t="shared" si="5"/>
        <v>14</v>
      </c>
      <c r="K20" s="13">
        <f t="shared" si="1"/>
        <v>-0.14857881136950904</v>
      </c>
    </row>
    <row r="21" spans="1:11" ht="15" customHeight="1" x14ac:dyDescent="0.25">
      <c r="A21" s="15">
        <f t="shared" si="2"/>
        <v>14</v>
      </c>
      <c r="B21" s="17" t="s">
        <v>18</v>
      </c>
      <c r="C21" s="25">
        <v>108</v>
      </c>
      <c r="D21" s="26">
        <f t="shared" si="3"/>
        <v>13</v>
      </c>
      <c r="E21" s="28">
        <v>219</v>
      </c>
      <c r="F21" s="26">
        <f t="shared" si="4"/>
        <v>16</v>
      </c>
      <c r="G21" s="13">
        <f t="shared" si="0"/>
        <v>-0.50684931506849318</v>
      </c>
      <c r="H21" s="11">
        <v>656</v>
      </c>
      <c r="I21" s="30">
        <v>829</v>
      </c>
      <c r="J21" s="26">
        <f t="shared" si="5"/>
        <v>13</v>
      </c>
      <c r="K21" s="13">
        <f t="shared" si="1"/>
        <v>-0.20868516284680338</v>
      </c>
    </row>
    <row r="22" spans="1:11" ht="15" customHeight="1" x14ac:dyDescent="0.25">
      <c r="A22" s="15">
        <f t="shared" si="2"/>
        <v>15</v>
      </c>
      <c r="B22" s="17" t="s">
        <v>17</v>
      </c>
      <c r="C22" s="25">
        <v>63</v>
      </c>
      <c r="D22" s="26">
        <f t="shared" si="3"/>
        <v>20</v>
      </c>
      <c r="E22" s="28">
        <v>268</v>
      </c>
      <c r="F22" s="26">
        <f t="shared" si="4"/>
        <v>14</v>
      </c>
      <c r="G22" s="13">
        <f t="shared" si="0"/>
        <v>-0.7649253731343284</v>
      </c>
      <c r="H22" s="11">
        <v>584</v>
      </c>
      <c r="I22" s="30">
        <v>836</v>
      </c>
      <c r="J22" s="26">
        <f t="shared" si="5"/>
        <v>12</v>
      </c>
      <c r="K22" s="13">
        <f t="shared" si="1"/>
        <v>-0.30143540669856461</v>
      </c>
    </row>
    <row r="23" spans="1:11" ht="15" customHeight="1" x14ac:dyDescent="0.25">
      <c r="A23" s="15">
        <f t="shared" si="2"/>
        <v>16</v>
      </c>
      <c r="B23" s="17" t="s">
        <v>15</v>
      </c>
      <c r="C23" s="25">
        <v>117</v>
      </c>
      <c r="D23" s="26">
        <f t="shared" si="3"/>
        <v>11</v>
      </c>
      <c r="E23" s="28">
        <v>360</v>
      </c>
      <c r="F23" s="26">
        <f t="shared" si="4"/>
        <v>10</v>
      </c>
      <c r="G23" s="13">
        <f t="shared" si="0"/>
        <v>-0.67500000000000004</v>
      </c>
      <c r="H23" s="11">
        <v>567</v>
      </c>
      <c r="I23" s="30">
        <v>975</v>
      </c>
      <c r="J23" s="26">
        <f t="shared" si="5"/>
        <v>10</v>
      </c>
      <c r="K23" s="13">
        <f t="shared" si="1"/>
        <v>-0.41846153846153844</v>
      </c>
    </row>
    <row r="24" spans="1:11" ht="15" customHeight="1" x14ac:dyDescent="0.25">
      <c r="A24" s="15">
        <f t="shared" si="2"/>
        <v>17</v>
      </c>
      <c r="B24" s="17" t="s">
        <v>22</v>
      </c>
      <c r="C24" s="25">
        <v>73</v>
      </c>
      <c r="D24" s="26">
        <f t="shared" si="3"/>
        <v>17</v>
      </c>
      <c r="E24" s="28">
        <v>235</v>
      </c>
      <c r="F24" s="26">
        <f t="shared" si="4"/>
        <v>15</v>
      </c>
      <c r="G24" s="13">
        <f t="shared" si="0"/>
        <v>-0.68936170212765957</v>
      </c>
      <c r="H24" s="11">
        <v>472</v>
      </c>
      <c r="I24" s="30">
        <v>490</v>
      </c>
      <c r="J24" s="26">
        <f t="shared" si="5"/>
        <v>17</v>
      </c>
      <c r="K24" s="13">
        <f t="shared" si="1"/>
        <v>-3.6734693877551024E-2</v>
      </c>
    </row>
    <row r="25" spans="1:11" ht="15" customHeight="1" x14ac:dyDescent="0.25">
      <c r="A25" s="15">
        <f t="shared" si="2"/>
        <v>18</v>
      </c>
      <c r="B25" s="17" t="s">
        <v>21</v>
      </c>
      <c r="C25" s="25">
        <v>68</v>
      </c>
      <c r="D25" s="26">
        <f t="shared" si="3"/>
        <v>18</v>
      </c>
      <c r="E25" s="28">
        <v>134</v>
      </c>
      <c r="F25" s="26">
        <f t="shared" si="4"/>
        <v>19</v>
      </c>
      <c r="G25" s="13">
        <f t="shared" si="0"/>
        <v>-0.4925373134328358</v>
      </c>
      <c r="H25" s="11">
        <v>360</v>
      </c>
      <c r="I25" s="30">
        <v>426</v>
      </c>
      <c r="J25" s="26">
        <f t="shared" si="5"/>
        <v>19</v>
      </c>
      <c r="K25" s="13">
        <f t="shared" si="1"/>
        <v>-0.15492957746478872</v>
      </c>
    </row>
    <row r="26" spans="1:11" ht="15" customHeight="1" x14ac:dyDescent="0.25">
      <c r="A26" s="15">
        <f t="shared" si="2"/>
        <v>19</v>
      </c>
      <c r="B26" s="17" t="s">
        <v>29</v>
      </c>
      <c r="C26" s="25">
        <v>66</v>
      </c>
      <c r="D26" s="26">
        <f t="shared" si="3"/>
        <v>19</v>
      </c>
      <c r="E26" s="28">
        <v>94</v>
      </c>
      <c r="F26" s="26">
        <f t="shared" si="4"/>
        <v>20</v>
      </c>
      <c r="G26" s="13">
        <f t="shared" si="0"/>
        <v>-0.2978723404255319</v>
      </c>
      <c r="H26" s="11">
        <v>355</v>
      </c>
      <c r="I26" s="30">
        <v>454</v>
      </c>
      <c r="J26" s="26">
        <f t="shared" si="5"/>
        <v>18</v>
      </c>
      <c r="K26" s="13">
        <f t="shared" si="1"/>
        <v>-0.21806167400881057</v>
      </c>
    </row>
    <row r="27" spans="1:11" ht="15" customHeight="1" x14ac:dyDescent="0.25">
      <c r="A27" s="15">
        <f t="shared" si="2"/>
        <v>20</v>
      </c>
      <c r="B27" s="17" t="s">
        <v>24</v>
      </c>
      <c r="C27" s="25">
        <v>84</v>
      </c>
      <c r="D27" s="26">
        <f t="shared" si="3"/>
        <v>16</v>
      </c>
      <c r="E27" s="28">
        <v>202</v>
      </c>
      <c r="F27" s="26">
        <f t="shared" si="4"/>
        <v>17</v>
      </c>
      <c r="G27" s="13">
        <f t="shared" si="0"/>
        <v>-0.58415841584158412</v>
      </c>
      <c r="H27" s="11">
        <v>301</v>
      </c>
      <c r="I27" s="30">
        <v>358</v>
      </c>
      <c r="J27" s="26">
        <f t="shared" si="5"/>
        <v>20</v>
      </c>
      <c r="K27" s="13">
        <f t="shared" si="1"/>
        <v>-0.15921787709497207</v>
      </c>
    </row>
    <row r="28" spans="1:11" ht="15" customHeight="1" x14ac:dyDescent="0.25">
      <c r="A28" s="15">
        <f t="shared" si="2"/>
        <v>21</v>
      </c>
      <c r="B28" s="17" t="s">
        <v>26</v>
      </c>
      <c r="C28" s="25">
        <v>33</v>
      </c>
      <c r="D28" s="26">
        <f t="shared" si="3"/>
        <v>21</v>
      </c>
      <c r="E28" s="28">
        <v>56</v>
      </c>
      <c r="F28" s="26">
        <f t="shared" si="4"/>
        <v>23</v>
      </c>
      <c r="G28" s="13">
        <f t="shared" si="0"/>
        <v>-0.4107142857142857</v>
      </c>
      <c r="H28" s="11">
        <v>199</v>
      </c>
      <c r="I28" s="30">
        <v>246</v>
      </c>
      <c r="J28" s="26">
        <f t="shared" si="5"/>
        <v>21</v>
      </c>
      <c r="K28" s="13">
        <f t="shared" si="1"/>
        <v>-0.1910569105691057</v>
      </c>
    </row>
    <row r="29" spans="1:11" ht="15" customHeight="1" x14ac:dyDescent="0.25">
      <c r="A29" s="15">
        <f t="shared" si="2"/>
        <v>22</v>
      </c>
      <c r="B29" s="17" t="s">
        <v>30</v>
      </c>
      <c r="C29" s="25">
        <v>24</v>
      </c>
      <c r="D29" s="26">
        <f t="shared" si="3"/>
        <v>22</v>
      </c>
      <c r="E29" s="28">
        <v>66</v>
      </c>
      <c r="F29" s="26">
        <f t="shared" si="4"/>
        <v>22</v>
      </c>
      <c r="G29" s="13">
        <f t="shared" si="0"/>
        <v>-0.63636363636363635</v>
      </c>
      <c r="H29" s="11">
        <v>121</v>
      </c>
      <c r="I29" s="30">
        <v>146</v>
      </c>
      <c r="J29" s="26">
        <f t="shared" si="5"/>
        <v>23</v>
      </c>
      <c r="K29" s="13">
        <f t="shared" si="1"/>
        <v>-0.17123287671232876</v>
      </c>
    </row>
    <row r="30" spans="1:11" ht="15" customHeight="1" x14ac:dyDescent="0.25">
      <c r="A30" s="15">
        <f t="shared" si="2"/>
        <v>23</v>
      </c>
      <c r="B30" s="17" t="s">
        <v>27</v>
      </c>
      <c r="C30" s="25">
        <v>18</v>
      </c>
      <c r="D30" s="26">
        <f t="shared" si="3"/>
        <v>24</v>
      </c>
      <c r="E30" s="28">
        <v>67</v>
      </c>
      <c r="F30" s="26">
        <f t="shared" si="4"/>
        <v>21</v>
      </c>
      <c r="G30" s="13">
        <f t="shared" si="0"/>
        <v>-0.73134328358208955</v>
      </c>
      <c r="H30" s="11">
        <v>110</v>
      </c>
      <c r="I30" s="30">
        <v>199</v>
      </c>
      <c r="J30" s="26">
        <f t="shared" si="5"/>
        <v>22</v>
      </c>
      <c r="K30" s="13">
        <f t="shared" si="1"/>
        <v>-0.44723618090452261</v>
      </c>
    </row>
    <row r="31" spans="1:11" ht="15" customHeight="1" x14ac:dyDescent="0.25">
      <c r="A31" s="15">
        <f t="shared" si="2"/>
        <v>24</v>
      </c>
      <c r="B31" s="17" t="s">
        <v>32</v>
      </c>
      <c r="C31" s="25">
        <v>20</v>
      </c>
      <c r="D31" s="26">
        <f t="shared" si="3"/>
        <v>23</v>
      </c>
      <c r="E31" s="28">
        <v>25</v>
      </c>
      <c r="F31" s="26">
        <f t="shared" si="4"/>
        <v>25</v>
      </c>
      <c r="G31" s="13">
        <f t="shared" si="0"/>
        <v>-0.2</v>
      </c>
      <c r="H31" s="11">
        <v>67</v>
      </c>
      <c r="I31" s="30">
        <v>61</v>
      </c>
      <c r="J31" s="26">
        <f t="shared" si="5"/>
        <v>26</v>
      </c>
      <c r="K31" s="13">
        <f t="shared" si="1"/>
        <v>9.8360655737704916E-2</v>
      </c>
    </row>
    <row r="32" spans="1:11" ht="15" customHeight="1" x14ac:dyDescent="0.25">
      <c r="A32" s="15">
        <f t="shared" si="2"/>
        <v>25</v>
      </c>
      <c r="B32" s="17" t="s">
        <v>28</v>
      </c>
      <c r="C32" s="25">
        <v>13</v>
      </c>
      <c r="D32" s="26">
        <f t="shared" si="3"/>
        <v>25</v>
      </c>
      <c r="E32" s="28">
        <v>26</v>
      </c>
      <c r="F32" s="26">
        <f t="shared" si="4"/>
        <v>24</v>
      </c>
      <c r="G32" s="13">
        <f t="shared" si="0"/>
        <v>-0.5</v>
      </c>
      <c r="H32" s="11">
        <v>48</v>
      </c>
      <c r="I32" s="30">
        <v>82</v>
      </c>
      <c r="J32" s="26">
        <f t="shared" si="5"/>
        <v>25</v>
      </c>
      <c r="K32" s="13">
        <f t="shared" si="1"/>
        <v>-0.41463414634146339</v>
      </c>
    </row>
    <row r="33" spans="1:11" ht="15" customHeight="1" x14ac:dyDescent="0.25">
      <c r="A33" s="15">
        <f t="shared" si="2"/>
        <v>26</v>
      </c>
      <c r="B33" s="17" t="s">
        <v>37</v>
      </c>
      <c r="C33" s="25">
        <v>13</v>
      </c>
      <c r="D33" s="26">
        <f t="shared" si="3"/>
        <v>25</v>
      </c>
      <c r="E33" s="28">
        <v>0</v>
      </c>
      <c r="F33" s="26">
        <f t="shared" si="4"/>
        <v>32</v>
      </c>
      <c r="G33" s="13">
        <f t="shared" si="0"/>
        <v>1</v>
      </c>
      <c r="H33" s="11">
        <v>41</v>
      </c>
      <c r="I33" s="30">
        <v>0</v>
      </c>
      <c r="J33" s="26">
        <f t="shared" si="5"/>
        <v>32</v>
      </c>
      <c r="K33" s="13">
        <f t="shared" si="1"/>
        <v>1</v>
      </c>
    </row>
    <row r="34" spans="1:11" ht="15" customHeight="1" x14ac:dyDescent="0.25">
      <c r="A34" s="15">
        <f t="shared" si="2"/>
        <v>27</v>
      </c>
      <c r="B34" s="17" t="s">
        <v>31</v>
      </c>
      <c r="C34" s="25">
        <v>6</v>
      </c>
      <c r="D34" s="26">
        <f t="shared" si="3"/>
        <v>28</v>
      </c>
      <c r="E34" s="28">
        <v>11</v>
      </c>
      <c r="F34" s="26">
        <f t="shared" si="4"/>
        <v>27</v>
      </c>
      <c r="G34" s="13">
        <f t="shared" si="0"/>
        <v>-0.45454545454545453</v>
      </c>
      <c r="H34" s="11">
        <v>32</v>
      </c>
      <c r="I34" s="30">
        <v>20</v>
      </c>
      <c r="J34" s="26">
        <f t="shared" si="5"/>
        <v>29</v>
      </c>
      <c r="K34" s="13">
        <f t="shared" si="1"/>
        <v>0.6</v>
      </c>
    </row>
    <row r="35" spans="1:11" ht="15" customHeight="1" x14ac:dyDescent="0.25">
      <c r="A35" s="15">
        <f t="shared" si="2"/>
        <v>28</v>
      </c>
      <c r="B35" s="17" t="s">
        <v>34</v>
      </c>
      <c r="C35" s="25">
        <v>8</v>
      </c>
      <c r="D35" s="26">
        <f t="shared" si="3"/>
        <v>27</v>
      </c>
      <c r="E35" s="28">
        <v>4</v>
      </c>
      <c r="F35" s="26">
        <f t="shared" si="4"/>
        <v>29</v>
      </c>
      <c r="G35" s="13">
        <f t="shared" si="0"/>
        <v>1</v>
      </c>
      <c r="H35" s="11">
        <v>23</v>
      </c>
      <c r="I35" s="30">
        <v>19</v>
      </c>
      <c r="J35" s="26">
        <f t="shared" si="5"/>
        <v>30</v>
      </c>
      <c r="K35" s="13">
        <f t="shared" si="1"/>
        <v>0.21052631578947367</v>
      </c>
    </row>
    <row r="36" spans="1:11" ht="15" customHeight="1" x14ac:dyDescent="0.25">
      <c r="A36" s="15">
        <f t="shared" si="2"/>
        <v>29</v>
      </c>
      <c r="B36" s="17" t="s">
        <v>36</v>
      </c>
      <c r="C36" s="25">
        <v>1</v>
      </c>
      <c r="D36" s="26">
        <f t="shared" si="3"/>
        <v>31</v>
      </c>
      <c r="E36" s="28">
        <v>8</v>
      </c>
      <c r="F36" s="26">
        <f t="shared" si="4"/>
        <v>28</v>
      </c>
      <c r="G36" s="13">
        <f t="shared" si="0"/>
        <v>-0.875</v>
      </c>
      <c r="H36" s="11">
        <v>22</v>
      </c>
      <c r="I36" s="30">
        <v>27</v>
      </c>
      <c r="J36" s="26">
        <f t="shared" si="5"/>
        <v>27</v>
      </c>
      <c r="K36" s="13">
        <f t="shared" si="1"/>
        <v>-0.18518518518518517</v>
      </c>
    </row>
    <row r="37" spans="1:11" ht="15" customHeight="1" x14ac:dyDescent="0.25">
      <c r="A37" s="15">
        <f t="shared" si="2"/>
        <v>30</v>
      </c>
      <c r="B37" s="17" t="s">
        <v>33</v>
      </c>
      <c r="C37" s="25">
        <v>4</v>
      </c>
      <c r="D37" s="26">
        <f t="shared" si="3"/>
        <v>29</v>
      </c>
      <c r="E37" s="28">
        <v>3</v>
      </c>
      <c r="F37" s="26">
        <f t="shared" si="4"/>
        <v>31</v>
      </c>
      <c r="G37" s="13">
        <f t="shared" si="0"/>
        <v>0.33333333333333331</v>
      </c>
      <c r="H37" s="11">
        <v>13</v>
      </c>
      <c r="I37" s="30">
        <v>21</v>
      </c>
      <c r="J37" s="26">
        <f t="shared" si="5"/>
        <v>28</v>
      </c>
      <c r="K37" s="13">
        <f t="shared" si="1"/>
        <v>-0.38095238095238093</v>
      </c>
    </row>
    <row r="38" spans="1:11" ht="15" customHeight="1" x14ac:dyDescent="0.25">
      <c r="A38" s="15">
        <f t="shared" si="2"/>
        <v>31</v>
      </c>
      <c r="B38" s="17" t="s">
        <v>35</v>
      </c>
      <c r="C38" s="25">
        <v>2</v>
      </c>
      <c r="D38" s="26">
        <f t="shared" si="3"/>
        <v>30</v>
      </c>
      <c r="E38" s="28">
        <v>4</v>
      </c>
      <c r="F38" s="26">
        <f t="shared" si="4"/>
        <v>29</v>
      </c>
      <c r="G38" s="13">
        <f t="shared" si="0"/>
        <v>-0.5</v>
      </c>
      <c r="H38" s="11">
        <v>9</v>
      </c>
      <c r="I38" s="30">
        <v>10</v>
      </c>
      <c r="J38" s="26">
        <f t="shared" si="5"/>
        <v>31</v>
      </c>
      <c r="K38" s="13">
        <f t="shared" si="1"/>
        <v>-0.1</v>
      </c>
    </row>
    <row r="39" spans="1:11" ht="15" customHeight="1" x14ac:dyDescent="0.25">
      <c r="A39" s="15">
        <f t="shared" si="2"/>
        <v>32</v>
      </c>
      <c r="B39" s="17" t="s">
        <v>25</v>
      </c>
      <c r="C39" s="25">
        <v>0</v>
      </c>
      <c r="D39" s="26">
        <f t="shared" si="3"/>
        <v>33</v>
      </c>
      <c r="E39" s="28">
        <v>25</v>
      </c>
      <c r="F39" s="26">
        <f t="shared" ref="F39" si="6">RANK(E39,$E$8:$E$41)</f>
        <v>25</v>
      </c>
      <c r="G39" s="13">
        <f t="shared" ref="G39" si="7">IF(ISERROR((C39-E39)/E39), IF(E39=0,IF(C39&gt;0,1,IF(C39=0,0,((C39-E39)/E39)))),(C39-E39)/E39)</f>
        <v>-1</v>
      </c>
      <c r="H39" s="11">
        <v>5</v>
      </c>
      <c r="I39" s="30">
        <v>86</v>
      </c>
      <c r="J39" s="26">
        <f t="shared" ref="J39" si="8">RANK(I39,$I$8:$I$41)</f>
        <v>24</v>
      </c>
      <c r="K39" s="13">
        <f t="shared" ref="K39" si="9">IF(ISERROR((H39-I39)/I39), IF(I39=0,IF(H39&gt;0,1,IF(H39=0,0,((H39-I39)/I39)))),(H39-I39)/I39)</f>
        <v>-0.94186046511627908</v>
      </c>
    </row>
    <row r="40" spans="1:11" ht="15" customHeight="1" x14ac:dyDescent="0.25">
      <c r="A40" s="15">
        <f t="shared" si="2"/>
        <v>33</v>
      </c>
      <c r="B40" s="17" t="s">
        <v>38</v>
      </c>
      <c r="C40" s="25">
        <v>0</v>
      </c>
      <c r="D40" s="26">
        <f t="shared" si="3"/>
        <v>33</v>
      </c>
      <c r="E40" s="28">
        <v>0</v>
      </c>
      <c r="F40" s="26">
        <f t="shared" si="4"/>
        <v>32</v>
      </c>
      <c r="G40" s="13">
        <f t="shared" si="0"/>
        <v>0</v>
      </c>
      <c r="H40" s="11">
        <v>2</v>
      </c>
      <c r="I40" s="30">
        <v>0</v>
      </c>
      <c r="J40" s="26">
        <f t="shared" si="5"/>
        <v>32</v>
      </c>
      <c r="K40" s="13">
        <f t="shared" si="1"/>
        <v>1</v>
      </c>
    </row>
    <row r="41" spans="1:11" ht="15" customHeight="1" thickBot="1" x14ac:dyDescent="0.3">
      <c r="A41" s="31">
        <f t="shared" si="2"/>
        <v>34</v>
      </c>
      <c r="B41" s="32" t="s">
        <v>45</v>
      </c>
      <c r="C41" s="33">
        <v>1</v>
      </c>
      <c r="D41" s="34">
        <f t="shared" si="3"/>
        <v>31</v>
      </c>
      <c r="E41" s="35">
        <v>0</v>
      </c>
      <c r="F41" s="34">
        <f t="shared" si="4"/>
        <v>32</v>
      </c>
      <c r="G41" s="36">
        <f t="shared" si="0"/>
        <v>1</v>
      </c>
      <c r="H41" s="37">
        <v>1</v>
      </c>
      <c r="I41" s="38">
        <v>0</v>
      </c>
      <c r="J41" s="34">
        <f t="shared" si="5"/>
        <v>32</v>
      </c>
      <c r="K41" s="36">
        <f t="shared" si="1"/>
        <v>1</v>
      </c>
    </row>
  </sheetData>
  <mergeCells count="8">
    <mergeCell ref="C7:D7"/>
    <mergeCell ref="A3:K3"/>
    <mergeCell ref="A4:K4"/>
    <mergeCell ref="C6:D6"/>
    <mergeCell ref="E6:F6"/>
    <mergeCell ref="I6:J6"/>
    <mergeCell ref="E7:F7"/>
    <mergeCell ref="I7:J7"/>
  </mergeCells>
  <conditionalFormatting sqref="G8:G41 K8:K41">
    <cfRule type="cellIs" dxfId="0" priority="53" operator="lessThan">
      <formula>0</formula>
    </cfRule>
  </conditionalFormatting>
  <printOptions horizontalCentered="1"/>
  <pageMargins left="0.39370078740157483" right="0.39370078740157483" top="0.39370078740157483" bottom="0.19685039370078741" header="0" footer="0.11811023622047245"/>
  <pageSetup paperSize="9" scale="90" orientation="portrait" r:id="rId1"/>
  <headerFooter alignWithMargins="0">
    <oddFooter xml:space="preserve">&amp;L&amp;"-,Italic"&amp;8ΣΥΝΔΕΣΜΟΣ ΕΙΣΑΓΩΓΕΩΝ ΑΝΤΙΠΡΟΣΩΠΩΝ ΑΥΤΟΚΙΝΗΤΩΝ ΚΑΙ ΔΙΚΥΚΛΩΝ
ΠΗΓΗ: ΕΛΣΤΑΤ /ΣΕΑΑ
&amp;R&amp;"-,Italic"&amp;8HELLENIC ASSOCIATION OF MOTOR VEHICLE  IMPORTERS-REPRESENTATIVES
SOURCE:ELSTAT /AMVIR
</oddFooter>
  </headerFooter>
  <colBreaks count="1" manualBreakCount="1">
    <brk id="11" max="76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9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G8:G41</xm:sqref>
        </x14:conditionalFormatting>
        <x14:conditionalFormatting xmlns:xm="http://schemas.microsoft.com/office/excel/2006/main">
          <x14:cfRule type="iconSet" priority="70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K8:K41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D2019_March20</vt:lpstr>
      <vt:lpstr>D2019_March20!Print_Area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Georgios Diakatos</cp:lastModifiedBy>
  <cp:lastPrinted>2020-01-17T13:56:22Z</cp:lastPrinted>
  <dcterms:created xsi:type="dcterms:W3CDTF">2014-06-13T11:16:12Z</dcterms:created>
  <dcterms:modified xsi:type="dcterms:W3CDTF">2020-04-15T10:37:16Z</dcterms:modified>
</cp:coreProperties>
</file>